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935" activeTab="0"/>
  </bookViews>
  <sheets>
    <sheet name="ORÇAMENTO" sheetId="1" r:id="rId1"/>
    <sheet name="CRONOGRAMA" sheetId="2" r:id="rId2"/>
  </sheets>
  <definedNames>
    <definedName name="_xlnm.Print_Area" localSheetId="1">'CRONOGRAMA'!$A$3:$J$26</definedName>
    <definedName name="_xlnm.Print_Area" localSheetId="0">'ORÇAMENTO'!$A$1:$H$164</definedName>
  </definedNames>
  <calcPr fullCalcOnLoad="1"/>
</workbook>
</file>

<file path=xl/sharedStrings.xml><?xml version="1.0" encoding="utf-8"?>
<sst xmlns="http://schemas.openxmlformats.org/spreadsheetml/2006/main" count="441" uniqueCount="300">
  <si>
    <t>PLANILHA ORÇAMENTÁRIA</t>
  </si>
  <si>
    <t>Obra: QUALIFICAÇÃO DO MERCADO PÚBLICO CENTRAL - Instalação de Subestação em Cublico de Alvenaria</t>
  </si>
  <si>
    <t>Item</t>
  </si>
  <si>
    <t>SINAPI</t>
  </si>
  <si>
    <t>Descrição</t>
  </si>
  <si>
    <t>Quant.</t>
  </si>
  <si>
    <t>Un</t>
  </si>
  <si>
    <t>Custo Unitário</t>
  </si>
  <si>
    <t>Total</t>
  </si>
  <si>
    <t>SEM BDI</t>
  </si>
  <si>
    <t>COM BDI (25%)</t>
  </si>
  <si>
    <t>SERVIÇOS INICIAIS</t>
  </si>
  <si>
    <t>1.1</t>
  </si>
  <si>
    <t>74220/001</t>
  </si>
  <si>
    <t>TAPUME DE CHAPA DE MADEIRA COMPENSADA, E= 6MM, COM PINTURA A CAL E REA PROVEITAMENTO DE 2X</t>
  </si>
  <si>
    <t>m²</t>
  </si>
  <si>
    <t>1.2</t>
  </si>
  <si>
    <t>73805/001</t>
  </si>
  <si>
    <t>BARRACAO DE OBRA PARA ALOJAMENTO/ESCRITORIO, PISO EM PINHO 3A, PAREDES EM COMPENSADO 10MM, COBERTURA EM TELHA FIBROCIMENTO 6MM, INCLUSO INSTALACOES ELETRICAS E ESQUADRIAS. REAPROVEITADO 5 VEZES</t>
  </si>
  <si>
    <t>1.3</t>
  </si>
  <si>
    <t>74209/001</t>
  </si>
  <si>
    <t>PLACA DE OBRA EM CHAPA DE ACO GALVANIZADO (2,40x4,80M)</t>
  </si>
  <si>
    <t>1.4</t>
  </si>
  <si>
    <t>RETIRADA DE FORRO DE MADEIRA EM TABUAS (COM REAPROVEITAMENTO)</t>
  </si>
  <si>
    <t>1.5</t>
  </si>
  <si>
    <t>DEMOLICAO DE PISO EM LADRILHO COM ARGAMASSA (INTERNO - SUBSTAÇÃO)</t>
  </si>
  <si>
    <t>1.6</t>
  </si>
  <si>
    <t>DEMOLICAO DE ALVENARIA DE ELEMENTOS CERAMICOS</t>
  </si>
  <si>
    <t>m³</t>
  </si>
  <si>
    <t>1.7</t>
  </si>
  <si>
    <t>DEMOLICAO DE PISO EM LADRILHO COM ARGAMASSA (PASSEIO EXTERNO)</t>
  </si>
  <si>
    <t>1.8</t>
  </si>
  <si>
    <t>DEMOLICAO DE PAVIMENTACAO ASFALTICA, EXCLUSIVE TRANSPORTE DO MATERIAL RETIRADO (ATÉ 15CM)</t>
  </si>
  <si>
    <t>Total do Grupo</t>
  </si>
  <si>
    <t>MOVIMENTAÇÃO DE TERRA</t>
  </si>
  <si>
    <t>2.1</t>
  </si>
  <si>
    <t>ESCAVACAO MANUAL DE VALAS EM TERRA COMPACTA, PROF. DE 0 M &lt; H &lt;= 1 M (VALA VIGA BALDRAME+ESTACAS)</t>
  </si>
  <si>
    <t>2.2</t>
  </si>
  <si>
    <t>ESCAVACAO MANUAL DE VALAS EM TERRA COMPACTA, PROF. DE 0 M &lt; H &lt;= 1 M (VALA CALÇADAS EXTERNAS - PASSEIO PÚBLICO)</t>
  </si>
  <si>
    <t>2.3</t>
  </si>
  <si>
    <t>ESCAVAÇÃO MECANIZADA DE VALA COM PROFUNDIDADE ATÉ 1,5 M, COM RETROESCA VADEIRA (CAPACIDADE DA CAÇAMBA DA RETRO: 0,26 M3 / POTÊNCIA: 88 HP), LARGURA MENOR QUE 0,8 M, EM SOLO DE 1A CATEGORIA, EM VIAS URBANAS (VALA ASFALTO)</t>
  </si>
  <si>
    <t>ELEMENTOS ESTRUTURAIS</t>
  </si>
  <si>
    <t>3.1</t>
  </si>
  <si>
    <t>INFRA ESTRUTURA</t>
  </si>
  <si>
    <t>3.1.1</t>
  </si>
  <si>
    <t>FUNDAÇÕES</t>
  </si>
  <si>
    <t>3.1.1.1</t>
  </si>
  <si>
    <t>74156/001</t>
  </si>
  <si>
    <t>ESTACA A TRADO(BROCA) D=25CM C/CONCRETO FCK=15MPA+20KG ACO/M3 MOLD.IN-LOCO</t>
  </si>
  <si>
    <t>m</t>
  </si>
  <si>
    <t>3.1.1.2</t>
  </si>
  <si>
    <t>FORMA TABUA PARA CONCRETO EM FUNDACAO C/ REAPROVEITAMENTO 5X (BLOCO DE FUNDAÇÃO)</t>
  </si>
  <si>
    <t>3.1.1.3</t>
  </si>
  <si>
    <t>73942/002</t>
  </si>
  <si>
    <t>ARMACAO DE ACO CA-60 DIAM. 3,4 A 6,0MM.- FORNECIMENTO / CORTE  / DOBRA / COLOCACAO. (BLOCO DE FUNDAÇÃO)</t>
  </si>
  <si>
    <t>KG</t>
  </si>
  <si>
    <t>3.1.1.4</t>
  </si>
  <si>
    <t>74254/002</t>
  </si>
  <si>
    <t>ARMACAO ACO CA-50, DIAM. 6,3 (1/4) À 12,5MM(1/2) -FORNECIMENTO/ CORTE / DOBRA / COLOCAÇÃO. (BLOCO DE FUNDAÇÃO)</t>
  </si>
  <si>
    <t>3.1.1.5</t>
  </si>
  <si>
    <t>74115/001</t>
  </si>
  <si>
    <t>EXECUÇÃO DE LASTRO EM CONCRETO (1:2,5:6), PREPARO MANUAL (BASE BLOCO DE FUNDAÇÃO)</t>
  </si>
  <si>
    <t>3.1.1.6</t>
  </si>
  <si>
    <t>73972/002</t>
  </si>
  <si>
    <t>CONCRETO FCK=20MPA, VIRADO EM BETONEIRA, SEM LANCAMENTO</t>
  </si>
  <si>
    <t>3.1.1.7</t>
  </si>
  <si>
    <t>74157/004</t>
  </si>
  <si>
    <t>LANCAMENTO/APLICACAO MANUAL DE CONCRETO EM FUNDACOES</t>
  </si>
  <si>
    <t>3.1.2</t>
  </si>
  <si>
    <t>VIGAS FUNDAÇÃO</t>
  </si>
  <si>
    <t>3.1.2.1</t>
  </si>
  <si>
    <t>FORMA TABUA PARA CONCRETO EM FUNDACAO C/ REAPROVEITAMENTO 5X</t>
  </si>
  <si>
    <t>3.1.2.2</t>
  </si>
  <si>
    <t>ARMACAO DE ACO CA-60 DIAM. 3,4 A 6,0MM.- FORNECIMENTO / CORTE (C/PERDA DE 10%) / DOBRA / COLOCACAO. (BLOCO DE FUNDAÇÃO)</t>
  </si>
  <si>
    <t>3.1.2.3</t>
  </si>
  <si>
    <t>ARMACAO ACO CA-50, DIAM. 6,3 (1/4) À 12,5MM(1/2) -FORNECIMENTO/ CORTE(PERDA DE 10%) / DOBRA / COLOCAÇÃO. (BLOCO DE FUNDAÇÃO)</t>
  </si>
  <si>
    <t>3.1.2.4</t>
  </si>
  <si>
    <t>73972/001</t>
  </si>
  <si>
    <t>CONCRETO FCK=25MPA, VIRADO EM BETONEIRA, SEM LANCAMENTO</t>
  </si>
  <si>
    <t>3.1.2.5</t>
  </si>
  <si>
    <t>3.1.3</t>
  </si>
  <si>
    <t>IMPERMEABILIZAÇÃO</t>
  </si>
  <si>
    <t>3.1.3.1</t>
  </si>
  <si>
    <t>73968/001</t>
  </si>
  <si>
    <t>MANTA IMPERMEABILIZANTE A BASE DE ASFALTO - FORNECIMENTO E INSTALACAO (VIGA DE FUNDAÇÃO E ALVENARIA EXISTENTE)</t>
  </si>
  <si>
    <t>3.2</t>
  </si>
  <si>
    <t>SUPRA ESTRUTURA</t>
  </si>
  <si>
    <t>3.2.1</t>
  </si>
  <si>
    <t>LAJES</t>
  </si>
  <si>
    <t>3.2.1.1</t>
  </si>
  <si>
    <t>FORMA PARA ESTRUTURAS DE CONCRETO (PILAR, VIGA E LAJE) EM CHAPA DE MADEIRA COMPENSADA PLASTIFICADA, DE 1,10 X 2,20, ESPESSURA = 12 MM, 08 UTILIZACOES. (FABRICACAO, MONTAGEM E DESMONTAGEM - EXCLUSIVE ESCORAMENTO</t>
  </si>
  <si>
    <t>3.2.1.2</t>
  </si>
  <si>
    <t>ARMACAO ACO CA-50, DIAM. 6,3 (1/4) À 12,5MM(1/2) -FORNECIMENTO/ CORTE(PERDA DE 10%) / DOBRA / COLOCAÇÃO.</t>
  </si>
  <si>
    <t>3.2.1.3</t>
  </si>
  <si>
    <t>74138/003</t>
  </si>
  <si>
    <t>CONCRETO USINADO BOMBEADO FCK=25MPA, INCLUSIVE LANCAMENTO E ADENSAMENTO</t>
  </si>
  <si>
    <t>3.2.2</t>
  </si>
  <si>
    <t>VIGAS</t>
  </si>
  <si>
    <t>3.2.2.1</t>
  </si>
  <si>
    <t>3.2.2.2</t>
  </si>
  <si>
    <t>ARMACAO DE ACO CA-60 DIAM. 3,4 A 6,0MM.- FORNECIMENTO / CORTE (C/PERDA DE 10%) / DOBRA / COLOCACAO.</t>
  </si>
  <si>
    <t>3.2.2.3</t>
  </si>
  <si>
    <t>3.2.2.4</t>
  </si>
  <si>
    <t>74254/001</t>
  </si>
  <si>
    <t>ARMACAO ACO CA-50 DIAM.16,0 (5/8) À 25,0MM (1) - FORNECIMENTO/ CORTE(PERDA DE 10%) / DOBRA / COLOCACAO.</t>
  </si>
  <si>
    <t>3.2.2.5</t>
  </si>
  <si>
    <t>3.2.3</t>
  </si>
  <si>
    <t>PILARES</t>
  </si>
  <si>
    <t>3.2.3.1</t>
  </si>
  <si>
    <t>3.2.3.2</t>
  </si>
  <si>
    <t>3.2.3.3</t>
  </si>
  <si>
    <t>3.2.3.4</t>
  </si>
  <si>
    <t>PAREDES EM GERAL</t>
  </si>
  <si>
    <t>4.1</t>
  </si>
  <si>
    <t>ALVENARIA EM TIJOLO CERAMICO MACICO 5X10X20CM 1 VEZ (ESPESSURA 20CM)ASSENTADO COM ARGAMASSA TRACO 1:2:8 (CIMENTO, CAL E AREIA)</t>
  </si>
  <si>
    <t>4.2</t>
  </si>
  <si>
    <t>ALVENARIA EM TIJOLO CERAMICO MACICO 5X10X20CM 1/2 VEZ (ESPESSURA 10CM)</t>
  </si>
  <si>
    <t>REVESTIMENTOS</t>
  </si>
  <si>
    <t>5.1</t>
  </si>
  <si>
    <t>CHAPISCO RÚSTICO/PAREDES ARG CIM/AREIA 1:3 E=2,0CM</t>
  </si>
  <si>
    <t>5.2</t>
  </si>
  <si>
    <t>EMBOÇO OU MASSA ÚNICA EM ARGAMASSA TRAÇO 1:2:8, PREPARO MANUAL, APLICA DA MANUALMENTE EM PANOS CEGOS DE FACHADA (SEM PRESENÇA DE VÃOS), ESPESSURA DE 25 MM. AF_06/2014</t>
  </si>
  <si>
    <t>5.3</t>
  </si>
  <si>
    <t>74250/002</t>
  </si>
  <si>
    <t>FORRO DE MADEIRA, COM REAPROVEITAMENTO DE MATERIAL INCLUINDO RODAFORRO</t>
  </si>
  <si>
    <t>PAVIMENTAÇÃO</t>
  </si>
  <si>
    <t>6.1</t>
  </si>
  <si>
    <t>BASE PARA PAVIMENTACAO COM BRITA GRADUADA, INCLUSIVE COMPACTACAO (10CM BRITA Nº1 E 3CM PÓ DE BRITA)</t>
  </si>
  <si>
    <t>6.2</t>
  </si>
  <si>
    <t>C73675 + C88297</t>
  </si>
  <si>
    <t>PISO DE CONCRETO ACABAMENTO LISO ESPESSURA 7CM COM JUNTAS EM MADEIR</t>
  </si>
  <si>
    <t>ESQUADRIAS</t>
  </si>
  <si>
    <t>7.1</t>
  </si>
  <si>
    <t>73933/003+ PLEO121002</t>
  </si>
  <si>
    <t>PORTA DE FERRO TIPO VENEZIANA, DE ABRIR, SEM BANDEIRA  (PORTA DUAS FOLHAS - 2X0,80X2,10m)+ FERRAGEM</t>
  </si>
  <si>
    <t>7.2</t>
  </si>
  <si>
    <t>PLEO112016</t>
  </si>
  <si>
    <t>JANELA METALICA COM VENEZIANA FIXA (1,50X1,80m)</t>
  </si>
  <si>
    <t>7.3</t>
  </si>
  <si>
    <t xml:space="preserve">74238/002 </t>
  </si>
  <si>
    <t>PORTAO EM TELA ARAME GALVANIZADO N.12 MALHA 2" E MOLDURA EM TUBOS DE ACO COM DUAS FOLHAS DE ABRIR, INCLUSO FERRAGENS</t>
  </si>
  <si>
    <t>PINTURA</t>
  </si>
  <si>
    <t>8.1</t>
  </si>
  <si>
    <t>APLIC. DE FUNDO SELADOR ACRÍLICO EM TETO 01 DEMÃO. AF_06/2014</t>
  </si>
  <si>
    <t>8.2</t>
  </si>
  <si>
    <t>APLIC. DE FUNDO SELADOR ACRÍLICO EM PAREDES 01 DEMÃO. AF_06/2014</t>
  </si>
  <si>
    <t>8.3</t>
  </si>
  <si>
    <t>74064/001</t>
  </si>
  <si>
    <t>FUNDO ANTICORROSIVO A BASE DE OXIDO DE FERRO (ZARCAO), DUAS DEMAOS</t>
  </si>
  <si>
    <t>FUNDO SINTETICO NIVELADOR BRANCO</t>
  </si>
  <si>
    <t>8.4</t>
  </si>
  <si>
    <t>APLIC. MANUAL DE PINTURA COM TINTA LÁTEX ACRÍLICA EM TETO, DUAS DEMÃOS</t>
  </si>
  <si>
    <t>8.5</t>
  </si>
  <si>
    <t>APLICAÇÃO MANUAL DE PINTURA COM TINTA LÁTEX ACRÍLICA EM PAREDES, DUAS DEMÃOS</t>
  </si>
  <si>
    <t>8.6</t>
  </si>
  <si>
    <t>73924/003</t>
  </si>
  <si>
    <t>PINTURA ESMALTE FOSCO, DUAS DEMAOS, SOBRE SUPERFICIE METALICA</t>
  </si>
  <si>
    <t>8.7</t>
  </si>
  <si>
    <t>74065/001</t>
  </si>
  <si>
    <t>PINTURA ESMALTE FOSCO PARA MADEIRA, DUAS DEMAOS, SOBRE FUNDO NIVELADOR BRANCO</t>
  </si>
  <si>
    <t>INSTALAÇÃO ELÉTRICA</t>
  </si>
  <si>
    <t>9.1</t>
  </si>
  <si>
    <t>CAIXAS DE PASSAGENS</t>
  </si>
  <si>
    <t>9.1.1</t>
  </si>
  <si>
    <t>CAIXA DE INSPEÇÃO 80X80X80CM EM ALVENARIA - EXECUÇÃO</t>
  </si>
  <si>
    <t>unid.</t>
  </si>
  <si>
    <t>9.1.2</t>
  </si>
  <si>
    <t>74157/003</t>
  </si>
  <si>
    <t>LANÇAMENTO/APLICACAO MANUAL DE CONCRETO EM ESTRUTURAS</t>
  </si>
  <si>
    <t>9.1.3</t>
  </si>
  <si>
    <t xml:space="preserve">CONCRETO NÃO ESTRUTURAL (ENVELOPAMENTO) </t>
  </si>
  <si>
    <t>9.1.4</t>
  </si>
  <si>
    <t>CAIXA DE INSPEÇÃO 80X80X80CM EM ALVENARIA - CAPTAÇÃO DE OLEO</t>
  </si>
  <si>
    <t>9.1.5</t>
  </si>
  <si>
    <t>CAIXA DE PASSGEM 50X50X25 FUNDO BRITA C/ TAMPA</t>
  </si>
  <si>
    <t>9.2</t>
  </si>
  <si>
    <t>DERIVAÇÃO</t>
  </si>
  <si>
    <t>9.2.1</t>
  </si>
  <si>
    <t>73781/001</t>
  </si>
  <si>
    <t>CRUZETA DE MADEIRA DE LEI, COMPRIM= 2,4M SECAO TRANSVERSAL 240x10x12</t>
  </si>
  <si>
    <t>9.2.2</t>
  </si>
  <si>
    <t>MAO FRANCESA EXECUTADA COM MADEIRA NAO APARELHADA 5X6 CM, PARA BEIRAL - Mão francesa beco total</t>
  </si>
  <si>
    <t>9.2.3</t>
  </si>
  <si>
    <t>MAO FRANCESA EXECUTADA COM MADEIRA NAO APARELHADA 5X6 CM, PARA BEIRAL  - Mão francesa plana</t>
  </si>
  <si>
    <t>9.2.4</t>
  </si>
  <si>
    <t>PARA-RAIO TP VALVULA 15KV/5KA - FORNECIMENTO E INSTALACAO - Para raios polimérico 15 kv</t>
  </si>
  <si>
    <t>9.2.5</t>
  </si>
  <si>
    <t>73780/001</t>
  </si>
  <si>
    <t>CHAVE FUSIVEL UNIPOLAR, 15KV - 300A, EQUIPADA COM COMANDO PARA HASTE DE MANOBRA . FORNECIMENTO E INSTALAÇÃO - Chaves fusíveis base c 15kv 300A</t>
  </si>
  <si>
    <t>9.2.6</t>
  </si>
  <si>
    <t>COTAÇÃO MERCADO</t>
  </si>
  <si>
    <t>CONECTORES ESTRIBO 1/0</t>
  </si>
  <si>
    <t>9.2.7</t>
  </si>
  <si>
    <t>73767/001</t>
  </si>
  <si>
    <t>GRAMPO PARALELO EM ALUMINIO FUNDIDO OU ESTRUDADO DE 2 PARAFUSOS, PARA CABO DE 6 A 50 MM2, PASTA ANTIOXIDANTE. FORNEC E INSTALAÇÃO - Grampos linha viva</t>
  </si>
  <si>
    <t>9.2.8</t>
  </si>
  <si>
    <t>I13253</t>
  </si>
  <si>
    <t xml:space="preserve"> FIO DE COBRE NU 10 MM2 (6AWG) - FIO COBRE NU DE 10 A 500 MM2, PARA TENSOES DE ATE</t>
  </si>
  <si>
    <t>kg</t>
  </si>
  <si>
    <t>9.2.10</t>
  </si>
  <si>
    <t>I00000436</t>
  </si>
  <si>
    <t>PARAFUSO FRANCES M16 EM ACO GALVANIZADO, COMPRIMENTO = 150 MM, DIAMETRO = 16 MM, CABECA ABAULADA</t>
  </si>
  <si>
    <t>9.2.11</t>
  </si>
  <si>
    <t>I00000379</t>
  </si>
  <si>
    <t>ARRUELA QUADRADA EM ACO GALVANIZADO, DIMENSAO = 38 MM, ESPESSURA = 3MM, DIAMETRO DO FURO= 18 MM</t>
  </si>
  <si>
    <t>9.3</t>
  </si>
  <si>
    <t>RAMAL SUBTERRÂNEO</t>
  </si>
  <si>
    <t>9.3.1</t>
  </si>
  <si>
    <t>73781/001+ COTAÇÃO</t>
  </si>
  <si>
    <t>MUFLA TERMINAL PRIMARIA UNIPOLAR USO INTERNO PARA CABO 35/120MM2, ISOLACAO 15/25KV EM EPR - BORRACHA DE SILICONE. FORNECIMENTO E INSTALACAO.Terminais poliméricos interno 15kv Terminais poliméricos externo 15kv</t>
  </si>
  <si>
    <t>9.3.2</t>
  </si>
  <si>
    <t>MUFLA TERMINAL PRIMARIA UNIPOLAR USO INTERNO PARA CABO 35/120MM2, ISOLACAO 15/25KV EM EPR - BORRACHA DE SILICONE. FORNECIMENTO E INSTALACAO.Terminais poliméricos interno 15kv</t>
  </si>
  <si>
    <t>9.3.3</t>
  </si>
  <si>
    <t>I00000901</t>
  </si>
  <si>
    <t>CABO DE COBRE UNIPOLAR 35 MM2, BLINDADO, ISOLACAO 12/20 KV EPR, COBERTURA EM PVC -  Cabo de alta tensão 12/20 kv 35mm²</t>
  </si>
  <si>
    <t>9.3.4</t>
  </si>
  <si>
    <t>PLEO171117</t>
  </si>
  <si>
    <t>ELETRODUTO E AÇO GALVANIZADO 4"</t>
  </si>
  <si>
    <t>9.3.5</t>
  </si>
  <si>
    <t>ELETRODUTO DE PVC RIGIDO ROSCAVEL DN 100MM (4"), INCL CONEXOES, FORNEC</t>
  </si>
  <si>
    <t>9.3.6</t>
  </si>
  <si>
    <t>CURVA PVC 135G 4" P/ ELETRODUTO ROSCAVEL</t>
  </si>
  <si>
    <t>9.3.7</t>
  </si>
  <si>
    <t>MERCADO</t>
  </si>
  <si>
    <t>ABRACADEIRA, GALVANIZADA 340mm</t>
  </si>
  <si>
    <t>9.3.8</t>
  </si>
  <si>
    <t>ABRACADEIRA, GALVANIZADA/ZINCADA,  125mm</t>
  </si>
  <si>
    <t>9.4</t>
  </si>
  <si>
    <t>SUBESTAÇÃO</t>
  </si>
  <si>
    <t>9.4.1</t>
  </si>
  <si>
    <t>SECCIONADOR TRIPOLAR 15KV/400A ACIONAM SIMULT PUNHO MANOBRA (COMANDO) - FORNECIMENTO E INSTALACAO</t>
  </si>
  <si>
    <t>9.4.2</t>
  </si>
  <si>
    <t>74061/001</t>
  </si>
  <si>
    <t>TUBO DE COBRE CLASSE "E" 15MM - FORNECIMENTO E INSTALACAO - Vergalhão cobre 3/8</t>
  </si>
  <si>
    <t>9.4.3</t>
  </si>
  <si>
    <t>73782/002</t>
  </si>
  <si>
    <t>TERMINAL A PRESSAO REFORCADO PARA CONEXAO DE CABO DE COBRE A BARRA, CA BO 50 E 70MM2 - FORNECIMENTO E INSTALACAO - Terminais p/ vergalhão 3/8</t>
  </si>
  <si>
    <t>9.4.4</t>
  </si>
  <si>
    <t>CABO DE COBRE ISOLAMENTO TERMOPLASTICO 0,6/1KV 120MM2 ANTI-CHAMA - FORNECIMENTO E INSTALACAO Cabo cobre isolado 120mm²</t>
  </si>
  <si>
    <t>9.4.5</t>
  </si>
  <si>
    <t>CABO DE COBRE NU 25MM2 - FORNECIMENTO E INSTALACAO - Cabo cobre nu 25mm</t>
  </si>
  <si>
    <t>9.4.6</t>
  </si>
  <si>
    <t>CABO DE COBRE NU 70MM2 - FORNECIMENTO E INSTALACAO - Cabo cobre nu 70mm</t>
  </si>
  <si>
    <t>9.4.7</t>
  </si>
  <si>
    <t>PLACA DE TENSÃO PERIGO DE MORTE</t>
  </si>
  <si>
    <t>9.5</t>
  </si>
  <si>
    <t>TRANSFORMADOR</t>
  </si>
  <si>
    <t>9.5.1</t>
  </si>
  <si>
    <t>73857/005</t>
  </si>
  <si>
    <t>TRANSFORMADOR 300KVA 15KV PADRÃO CEEE</t>
  </si>
  <si>
    <t>9.6</t>
  </si>
  <si>
    <t>Quadro distribuição (QGBT)</t>
  </si>
  <si>
    <t>9.6.1</t>
  </si>
  <si>
    <t>74131/008</t>
  </si>
  <si>
    <t>QUADRO DE DISTRIBUICAO DE ENERGIA DE EMBUTIR, EM CHAPA METALICA, PARA 50 DISJUNTORES TERMOMAGNETICOS MONOPOLARES, COM BARRAMENTO TRIFASICO E NEUTRO, FORNECIMENTO E INSTALACAO- Armário 170x120x40</t>
  </si>
  <si>
    <t>9.6.2</t>
  </si>
  <si>
    <t>74130/009</t>
  </si>
  <si>
    <t>DISJUNTOR TERMOMAGNETICO TRIPOLAR EM CAIXA MOLDADA 450 A 600A 600V, FORNECIMENTO E INSTALACAO Disjuntor 450A 20ka</t>
  </si>
  <si>
    <t>9.6.3</t>
  </si>
  <si>
    <t>74130/010</t>
  </si>
  <si>
    <t>DISJUNTOR TERMOMAGNETICO TRIPOLAR EM CAIXA MOLDADA 175 A 225A 240V, FORNECIMENTO E INSTALACAO - Disjuntor 225A 10ka</t>
  </si>
  <si>
    <t>9.6.4</t>
  </si>
  <si>
    <t>CAIXA DE PASSGEM 50X50X60 FUNDO BRITA C/ TAMPA</t>
  </si>
  <si>
    <t>9.6.5</t>
  </si>
  <si>
    <t>DISPOSITIVO CONTRA SURTOS - DPS - 40 KA - 270 V</t>
  </si>
  <si>
    <t>9.6.6</t>
  </si>
  <si>
    <t>ISOLADORE EPOXI 50X30</t>
  </si>
  <si>
    <t>9.7</t>
  </si>
  <si>
    <t>Ramal Alimentação QGBT / QM 1,2,3,4...</t>
  </si>
  <si>
    <t>9.7.1</t>
  </si>
  <si>
    <t>9.7.2</t>
  </si>
  <si>
    <t>LUVA DE ACO GALVANIZADO 4" - FORNECIMENTO E INSTALACAO</t>
  </si>
  <si>
    <t>9.7.3</t>
  </si>
  <si>
    <t>ABRACADEIRA, GALVANIZADA/ZINCADA 340mm</t>
  </si>
  <si>
    <t>9.7.4</t>
  </si>
  <si>
    <t>CABO DE COBRE ISOLAMENTO TERMOPLASTICO 0,6/1KV 50MM2 ANTI-CHAMA - FORNECIMENTO E INSTALAÇÃO</t>
  </si>
  <si>
    <t>PREVENÇÃO CONTRA INCÊNDIO</t>
  </si>
  <si>
    <t>10.1</t>
  </si>
  <si>
    <t>EXTINTOR DO TIPO PÓ QUÍMICO SECO-PQS 50KG</t>
  </si>
  <si>
    <t>10.2</t>
  </si>
  <si>
    <t>EXTINTOR TIPO GÁS CARBÔNICO-CO² 6KG</t>
  </si>
  <si>
    <t>10.3</t>
  </si>
  <si>
    <t>LUMINÁRIA DE EMERGÊNCIA DE LED'S</t>
  </si>
  <si>
    <t>10.4</t>
  </si>
  <si>
    <t>SUPORTE DE PISO PARA EXTINTORES</t>
  </si>
  <si>
    <t>SERVIÇOS FINAIS E EVENTUAIS</t>
  </si>
  <si>
    <t>LIMPEZA FINAL DA OBRA</t>
  </si>
  <si>
    <t>TOTAL</t>
  </si>
  <si>
    <t>OBS.:</t>
  </si>
  <si>
    <t>CRONOGRAMA FÍSICO-FINANCEIRO</t>
  </si>
  <si>
    <t>DESCRIÇÃO</t>
  </si>
  <si>
    <t>CUSTO ITEM</t>
  </si>
  <si>
    <t>% ITEM</t>
  </si>
  <si>
    <t>1MÊS</t>
  </si>
  <si>
    <t>2 MÊS</t>
  </si>
  <si>
    <t>3 MÊS</t>
  </si>
  <si>
    <t>4 MÊS</t>
  </si>
  <si>
    <t>%ACUMULADO</t>
  </si>
  <si>
    <t>PAVIMENTAÇÕES</t>
  </si>
  <si>
    <t>INSTALAÇÕES ELÉTRICAS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</si>
</sst>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yy"/>
    <numFmt numFmtId="165" formatCode="&quot; R$ &quot;#,##0.00\ ;&quot; R$ (&quot;#,##0.00\);&quot; R$ -&quot;#\ ;@\ "/>
    <numFmt numFmtId="166" formatCode="#,##0.00\ ;&quot; (&quot;#,##0.00\);&quot; -&quot;#\ ;@\ "/>
    <numFmt numFmtId="167" formatCode="#,##0.00\ ;\-#,##0.00\ ;&quot; -&quot;#\ ;@\ "/>
    <numFmt numFmtId="168" formatCode="&quot;R$ &quot;#,##0.00\ ;&quot;(R$ &quot;#,##0.00\)"/>
  </numFmts>
  <fonts count="45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sz val="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right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left" vertical="center" wrapText="1"/>
    </xf>
    <xf numFmtId="4" fontId="4" fillId="33" borderId="16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left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right" vertical="center"/>
    </xf>
    <xf numFmtId="165" fontId="2" fillId="34" borderId="23" xfId="45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4" fontId="2" fillId="33" borderId="24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165" fontId="2" fillId="33" borderId="26" xfId="45" applyFont="1" applyFill="1" applyBorder="1" applyAlignment="1" applyProtection="1">
      <alignment/>
      <protection/>
    </xf>
    <xf numFmtId="4" fontId="4" fillId="33" borderId="17" xfId="0" applyNumberFormat="1" applyFont="1" applyFill="1" applyBorder="1" applyAlignment="1">
      <alignment vertical="center"/>
    </xf>
    <xf numFmtId="4" fontId="4" fillId="33" borderId="20" xfId="0" applyNumberFormat="1" applyFont="1" applyFill="1" applyBorder="1" applyAlignment="1">
      <alignment vertical="center"/>
    </xf>
    <xf numFmtId="4" fontId="4" fillId="33" borderId="22" xfId="0" applyNumberFormat="1" applyFont="1" applyFill="1" applyBorder="1" applyAlignment="1">
      <alignment vertical="center"/>
    </xf>
    <xf numFmtId="165" fontId="2" fillId="34" borderId="27" xfId="45" applyFont="1" applyFill="1" applyBorder="1" applyAlignment="1" applyProtection="1">
      <alignment/>
      <protection/>
    </xf>
    <xf numFmtId="4" fontId="2" fillId="33" borderId="28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165" fontId="2" fillId="33" borderId="12" xfId="45" applyFont="1" applyFill="1" applyBorder="1" applyAlignment="1" applyProtection="1">
      <alignment/>
      <protection/>
    </xf>
    <xf numFmtId="0" fontId="2" fillId="34" borderId="3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30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4" fillId="33" borderId="32" xfId="0" applyNumberFormat="1" applyFont="1" applyFill="1" applyBorder="1" applyAlignment="1">
      <alignment horizontal="center" vertical="center"/>
    </xf>
    <xf numFmtId="4" fontId="4" fillId="33" borderId="33" xfId="0" applyNumberFormat="1" applyFont="1" applyFill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right" vertical="center"/>
    </xf>
    <xf numFmtId="4" fontId="4" fillId="33" borderId="34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right" vertical="center"/>
    </xf>
    <xf numFmtId="4" fontId="4" fillId="33" borderId="35" xfId="0" applyNumberFormat="1" applyFont="1" applyFill="1" applyBorder="1" applyAlignment="1">
      <alignment horizontal="center" vertical="center"/>
    </xf>
    <xf numFmtId="0" fontId="4" fillId="33" borderId="36" xfId="0" applyNumberFormat="1" applyFont="1" applyFill="1" applyBorder="1" applyAlignment="1">
      <alignment horizontal="center" vertical="center"/>
    </xf>
    <xf numFmtId="4" fontId="4" fillId="33" borderId="36" xfId="0" applyNumberFormat="1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center" vertical="center"/>
    </xf>
    <xf numFmtId="4" fontId="4" fillId="33" borderId="36" xfId="0" applyNumberFormat="1" applyFont="1" applyFill="1" applyBorder="1" applyAlignment="1">
      <alignment horizontal="center" vertical="center"/>
    </xf>
    <xf numFmtId="4" fontId="4" fillId="33" borderId="37" xfId="0" applyNumberFormat="1" applyFont="1" applyFill="1" applyBorder="1" applyAlignment="1">
      <alignment horizontal="right" vertical="center"/>
    </xf>
    <xf numFmtId="165" fontId="2" fillId="33" borderId="38" xfId="45" applyFont="1" applyFill="1" applyBorder="1" applyAlignment="1" applyProtection="1">
      <alignment/>
      <protection/>
    </xf>
    <xf numFmtId="0" fontId="2" fillId="34" borderId="39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166" fontId="4" fillId="33" borderId="17" xfId="45" applyNumberFormat="1" applyFont="1" applyFill="1" applyBorder="1" applyAlignment="1" applyProtection="1">
      <alignment vertical="center"/>
      <protection/>
    </xf>
    <xf numFmtId="2" fontId="4" fillId="33" borderId="13" xfId="0" applyNumberFormat="1" applyFont="1" applyFill="1" applyBorder="1" applyAlignment="1">
      <alignment horizontal="center" vertical="center"/>
    </xf>
    <xf numFmtId="166" fontId="4" fillId="33" borderId="22" xfId="45" applyNumberFormat="1" applyFont="1" applyFill="1" applyBorder="1" applyAlignment="1" applyProtection="1">
      <alignment vertical="center"/>
      <protection/>
    </xf>
    <xf numFmtId="0" fontId="4" fillId="33" borderId="14" xfId="0" applyNumberFormat="1" applyFont="1" applyFill="1" applyBorder="1" applyAlignment="1">
      <alignment horizontal="center"/>
    </xf>
    <xf numFmtId="0" fontId="4" fillId="33" borderId="40" xfId="0" applyNumberFormat="1" applyFont="1" applyFill="1" applyBorder="1" applyAlignment="1">
      <alignment horizontal="center"/>
    </xf>
    <xf numFmtId="4" fontId="4" fillId="33" borderId="40" xfId="0" applyNumberFormat="1" applyFont="1" applyFill="1" applyBorder="1" applyAlignment="1">
      <alignment horizontal="left"/>
    </xf>
    <xf numFmtId="4" fontId="4" fillId="33" borderId="40" xfId="0" applyNumberFormat="1" applyFont="1" applyFill="1" applyBorder="1" applyAlignment="1">
      <alignment horizontal="center"/>
    </xf>
    <xf numFmtId="4" fontId="4" fillId="33" borderId="41" xfId="0" applyNumberFormat="1" applyFont="1" applyFill="1" applyBorder="1" applyAlignment="1">
      <alignment horizontal="center"/>
    </xf>
    <xf numFmtId="4" fontId="4" fillId="33" borderId="42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center" vertical="center"/>
    </xf>
    <xf numFmtId="166" fontId="4" fillId="33" borderId="17" xfId="45" applyNumberFormat="1" applyFont="1" applyFill="1" applyBorder="1" applyAlignment="1" applyProtection="1">
      <alignment horizontal="right" vertical="center"/>
      <protection/>
    </xf>
    <xf numFmtId="4" fontId="4" fillId="33" borderId="21" xfId="0" applyNumberFormat="1" applyFont="1" applyFill="1" applyBorder="1" applyAlignment="1">
      <alignment horizontal="center" vertical="center"/>
    </xf>
    <xf numFmtId="166" fontId="4" fillId="33" borderId="22" xfId="45" applyNumberFormat="1" applyFont="1" applyFill="1" applyBorder="1" applyAlignment="1" applyProtection="1">
      <alignment horizontal="right" vertical="center"/>
      <protection/>
    </xf>
    <xf numFmtId="165" fontId="2" fillId="33" borderId="43" xfId="45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/>
    </xf>
    <xf numFmtId="4" fontId="4" fillId="33" borderId="44" xfId="0" applyNumberFormat="1" applyFont="1" applyFill="1" applyBorder="1" applyAlignment="1">
      <alignment horizontal="center" vertical="center"/>
    </xf>
    <xf numFmtId="166" fontId="4" fillId="33" borderId="23" xfId="45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166" fontId="4" fillId="33" borderId="20" xfId="45" applyNumberFormat="1" applyFont="1" applyFill="1" applyBorder="1" applyAlignment="1" applyProtection="1">
      <alignment horizontal="right" vertical="center"/>
      <protection/>
    </xf>
    <xf numFmtId="49" fontId="4" fillId="33" borderId="19" xfId="0" applyNumberFormat="1" applyFont="1" applyFill="1" applyBorder="1" applyAlignment="1">
      <alignment horizontal="left" vertical="center" wrapText="1"/>
    </xf>
    <xf numFmtId="165" fontId="2" fillId="34" borderId="38" xfId="45" applyFont="1" applyFill="1" applyBorder="1" applyAlignment="1" applyProtection="1">
      <alignment/>
      <protection/>
    </xf>
    <xf numFmtId="0" fontId="4" fillId="33" borderId="45" xfId="0" applyNumberFormat="1" applyFont="1" applyFill="1" applyBorder="1" applyAlignment="1">
      <alignment horizontal="center"/>
    </xf>
    <xf numFmtId="4" fontId="4" fillId="33" borderId="45" xfId="0" applyNumberFormat="1" applyFont="1" applyFill="1" applyBorder="1" applyAlignment="1">
      <alignment horizontal="left"/>
    </xf>
    <xf numFmtId="4" fontId="4" fillId="33" borderId="45" xfId="0" applyNumberFormat="1" applyFont="1" applyFill="1" applyBorder="1" applyAlignment="1">
      <alignment horizontal="center"/>
    </xf>
    <xf numFmtId="4" fontId="4" fillId="33" borderId="43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center"/>
    </xf>
    <xf numFmtId="0" fontId="4" fillId="33" borderId="34" xfId="0" applyNumberFormat="1" applyFont="1" applyFill="1" applyBorder="1" applyAlignment="1">
      <alignment horizontal="center" vertical="center"/>
    </xf>
    <xf numFmtId="4" fontId="4" fillId="33" borderId="34" xfId="0" applyNumberFormat="1" applyFont="1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/>
    </xf>
    <xf numFmtId="49" fontId="4" fillId="33" borderId="34" xfId="0" applyNumberFormat="1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/>
    </xf>
    <xf numFmtId="4" fontId="4" fillId="33" borderId="46" xfId="0" applyNumberFormat="1" applyFont="1" applyFill="1" applyBorder="1" applyAlignment="1">
      <alignment horizontal="center" vertical="center"/>
    </xf>
    <xf numFmtId="4" fontId="4" fillId="33" borderId="46" xfId="0" applyNumberFormat="1" applyFont="1" applyFill="1" applyBorder="1" applyAlignment="1">
      <alignment vertical="center"/>
    </xf>
    <xf numFmtId="4" fontId="4" fillId="33" borderId="45" xfId="0" applyNumberFormat="1" applyFont="1" applyFill="1" applyBorder="1" applyAlignment="1">
      <alignment horizontal="center" vertical="center"/>
    </xf>
    <xf numFmtId="4" fontId="4" fillId="33" borderId="38" xfId="0" applyNumberFormat="1" applyFont="1" applyFill="1" applyBorder="1" applyAlignment="1">
      <alignment vertical="center"/>
    </xf>
    <xf numFmtId="0" fontId="2" fillId="33" borderId="39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166" fontId="4" fillId="33" borderId="37" xfId="45" applyNumberFormat="1" applyFont="1" applyFill="1" applyBorder="1" applyAlignment="1" applyProtection="1">
      <alignment horizontal="right" vertical="center"/>
      <protection/>
    </xf>
    <xf numFmtId="0" fontId="2" fillId="33" borderId="28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0" fontId="2" fillId="33" borderId="47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left"/>
    </xf>
    <xf numFmtId="4" fontId="4" fillId="33" borderId="19" xfId="0" applyNumberFormat="1" applyFont="1" applyFill="1" applyBorder="1" applyAlignment="1">
      <alignment horizontal="right"/>
    </xf>
    <xf numFmtId="2" fontId="4" fillId="33" borderId="19" xfId="0" applyNumberFormat="1" applyFont="1" applyFill="1" applyBorder="1" applyAlignment="1">
      <alignment horizontal="center"/>
    </xf>
    <xf numFmtId="165" fontId="4" fillId="33" borderId="19" xfId="45" applyFont="1" applyFill="1" applyBorder="1" applyAlignment="1" applyProtection="1">
      <alignment/>
      <protection/>
    </xf>
    <xf numFmtId="4" fontId="4" fillId="33" borderId="19" xfId="0" applyNumberFormat="1" applyFont="1" applyFill="1" applyBorder="1" applyAlignment="1">
      <alignment horizontal="center" wrapText="1"/>
    </xf>
    <xf numFmtId="4" fontId="4" fillId="33" borderId="19" xfId="0" applyNumberFormat="1" applyFont="1" applyFill="1" applyBorder="1" applyAlignment="1">
      <alignment/>
    </xf>
    <xf numFmtId="165" fontId="2" fillId="34" borderId="12" xfId="45" applyFont="1" applyFill="1" applyBorder="1" applyAlignment="1" applyProtection="1">
      <alignment/>
      <protection/>
    </xf>
    <xf numFmtId="165" fontId="5" fillId="34" borderId="48" xfId="45" applyFont="1" applyFill="1" applyBorder="1" applyAlignment="1" applyProtection="1">
      <alignment/>
      <protection/>
    </xf>
    <xf numFmtId="0" fontId="5" fillId="34" borderId="10" xfId="0" applyNumberFormat="1" applyFont="1" applyFill="1" applyBorder="1" applyAlignment="1">
      <alignment horizontal="right"/>
    </xf>
    <xf numFmtId="0" fontId="5" fillId="34" borderId="11" xfId="0" applyNumberFormat="1" applyFont="1" applyFill="1" applyBorder="1" applyAlignment="1">
      <alignment horizontal="right"/>
    </xf>
    <xf numFmtId="165" fontId="5" fillId="34" borderId="12" xfId="45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4" fontId="7" fillId="33" borderId="51" xfId="0" applyNumberFormat="1" applyFont="1" applyFill="1" applyBorder="1" applyAlignment="1">
      <alignment/>
    </xf>
    <xf numFmtId="165" fontId="7" fillId="33" borderId="52" xfId="0" applyNumberFormat="1" applyFont="1" applyFill="1" applyBorder="1" applyAlignment="1">
      <alignment horizontal="center" vertical="center"/>
    </xf>
    <xf numFmtId="10" fontId="7" fillId="33" borderId="19" xfId="49" applyNumberFormat="1" applyFont="1" applyFill="1" applyBorder="1" applyAlignment="1" applyProtection="1">
      <alignment horizontal="center" vertical="center"/>
      <protection/>
    </xf>
    <xf numFmtId="9" fontId="7" fillId="33" borderId="19" xfId="49" applyFont="1" applyFill="1" applyBorder="1" applyAlignment="1" applyProtection="1">
      <alignment/>
      <protection/>
    </xf>
    <xf numFmtId="10" fontId="7" fillId="33" borderId="20" xfId="49" applyNumberFormat="1" applyFont="1" applyFill="1" applyBorder="1" applyAlignment="1" applyProtection="1">
      <alignment/>
      <protection/>
    </xf>
    <xf numFmtId="0" fontId="7" fillId="33" borderId="51" xfId="0" applyFont="1" applyFill="1" applyBorder="1" applyAlignment="1">
      <alignment/>
    </xf>
    <xf numFmtId="0" fontId="8" fillId="0" borderId="0" xfId="0" applyFont="1" applyAlignment="1">
      <alignment/>
    </xf>
    <xf numFmtId="0" fontId="7" fillId="33" borderId="53" xfId="0" applyFont="1" applyFill="1" applyBorder="1" applyAlignment="1">
      <alignment/>
    </xf>
    <xf numFmtId="165" fontId="7" fillId="33" borderId="54" xfId="0" applyNumberFormat="1" applyFont="1" applyFill="1" applyBorder="1" applyAlignment="1">
      <alignment horizontal="center" vertical="center"/>
    </xf>
    <xf numFmtId="9" fontId="7" fillId="33" borderId="36" xfId="49" applyFont="1" applyFill="1" applyBorder="1" applyAlignment="1" applyProtection="1">
      <alignment/>
      <protection/>
    </xf>
    <xf numFmtId="10" fontId="7" fillId="33" borderId="37" xfId="49" applyNumberFormat="1" applyFont="1" applyFill="1" applyBorder="1" applyAlignment="1" applyProtection="1">
      <alignment/>
      <protection/>
    </xf>
    <xf numFmtId="10" fontId="7" fillId="33" borderId="36" xfId="49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/>
    </xf>
    <xf numFmtId="165" fontId="5" fillId="33" borderId="55" xfId="0" applyNumberFormat="1" applyFont="1" applyFill="1" applyBorder="1" applyAlignment="1">
      <alignment/>
    </xf>
    <xf numFmtId="9" fontId="5" fillId="33" borderId="45" xfId="0" applyNumberFormat="1" applyFont="1" applyFill="1" applyBorder="1" applyAlignment="1">
      <alignment horizontal="center"/>
    </xf>
    <xf numFmtId="168" fontId="5" fillId="33" borderId="45" xfId="0" applyNumberFormat="1" applyFont="1" applyFill="1" applyBorder="1" applyAlignment="1">
      <alignment/>
    </xf>
    <xf numFmtId="168" fontId="5" fillId="33" borderId="38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0" fontId="4" fillId="35" borderId="18" xfId="0" applyNumberFormat="1" applyFont="1" applyFill="1" applyBorder="1" applyAlignment="1">
      <alignment horizontal="center" vertical="center"/>
    </xf>
    <xf numFmtId="0" fontId="4" fillId="35" borderId="19" xfId="0" applyNumberFormat="1" applyFont="1" applyFill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left" vertical="center" wrapText="1"/>
    </xf>
    <xf numFmtId="4" fontId="4" fillId="35" borderId="19" xfId="0" applyNumberFormat="1" applyFont="1" applyFill="1" applyBorder="1" applyAlignment="1">
      <alignment horizontal="center" vertical="center"/>
    </xf>
    <xf numFmtId="166" fontId="4" fillId="35" borderId="20" xfId="45" applyNumberFormat="1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>
      <alignment horizontal="right"/>
    </xf>
    <xf numFmtId="4" fontId="2" fillId="33" borderId="48" xfId="0" applyNumberFormat="1" applyFont="1" applyFill="1" applyBorder="1" applyAlignment="1">
      <alignment horizontal="center"/>
    </xf>
    <xf numFmtId="0" fontId="5" fillId="34" borderId="48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6" fillId="33" borderId="56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/>
    </xf>
    <xf numFmtId="0" fontId="2" fillId="33" borderId="42" xfId="0" applyNumberFormat="1" applyFont="1" applyFill="1" applyBorder="1" applyAlignment="1">
      <alignment horizontal="left"/>
    </xf>
    <xf numFmtId="0" fontId="2" fillId="33" borderId="48" xfId="0" applyNumberFormat="1" applyFont="1" applyFill="1" applyBorder="1" applyAlignment="1">
      <alignment horizontal="left"/>
    </xf>
    <xf numFmtId="4" fontId="2" fillId="33" borderId="25" xfId="0" applyNumberFormat="1" applyFont="1" applyFill="1" applyBorder="1" applyAlignment="1">
      <alignment horizontal="left"/>
    </xf>
    <xf numFmtId="4" fontId="2" fillId="34" borderId="28" xfId="0" applyNumberFormat="1" applyFont="1" applyFill="1" applyBorder="1" applyAlignment="1">
      <alignment horizontal="right"/>
    </xf>
    <xf numFmtId="4" fontId="2" fillId="34" borderId="38" xfId="0" applyNumberFormat="1" applyFont="1" applyFill="1" applyBorder="1" applyAlignment="1">
      <alignment horizontal="center"/>
    </xf>
    <xf numFmtId="4" fontId="2" fillId="33" borderId="38" xfId="0" applyNumberFormat="1" applyFont="1" applyFill="1" applyBorder="1" applyAlignment="1">
      <alignment horizontal="left"/>
    </xf>
    <xf numFmtId="4" fontId="2" fillId="34" borderId="42" xfId="0" applyNumberFormat="1" applyFont="1" applyFill="1" applyBorder="1" applyAlignment="1">
      <alignment horizontal="center"/>
    </xf>
    <xf numFmtId="4" fontId="2" fillId="34" borderId="31" xfId="0" applyNumberFormat="1" applyFont="1" applyFill="1" applyBorder="1" applyAlignment="1">
      <alignment horizontal="right"/>
    </xf>
    <xf numFmtId="4" fontId="2" fillId="34" borderId="58" xfId="0" applyNumberFormat="1" applyFont="1" applyFill="1" applyBorder="1" applyAlignment="1">
      <alignment horizontal="center"/>
    </xf>
    <xf numFmtId="0" fontId="2" fillId="33" borderId="43" xfId="0" applyNumberFormat="1" applyFont="1" applyFill="1" applyBorder="1" applyAlignment="1">
      <alignment horizontal="left"/>
    </xf>
    <xf numFmtId="0" fontId="2" fillId="33" borderId="38" xfId="0" applyNumberFormat="1" applyFont="1" applyFill="1" applyBorder="1" applyAlignment="1">
      <alignment horizontal="left"/>
    </xf>
    <xf numFmtId="0" fontId="2" fillId="33" borderId="59" xfId="0" applyNumberFormat="1" applyFont="1" applyFill="1" applyBorder="1" applyAlignment="1">
      <alignment horizontal="left"/>
    </xf>
    <xf numFmtId="49" fontId="2" fillId="33" borderId="60" xfId="0" applyNumberFormat="1" applyFont="1" applyFill="1" applyBorder="1" applyAlignment="1">
      <alignment horizontal="center" vertical="center" wrapText="1"/>
    </xf>
    <xf numFmtId="4" fontId="2" fillId="34" borderId="59" xfId="0" applyNumberFormat="1" applyFont="1" applyFill="1" applyBorder="1" applyAlignment="1">
      <alignment horizontal="center"/>
    </xf>
    <xf numFmtId="4" fontId="1" fillId="33" borderId="60" xfId="0" applyNumberFormat="1" applyFont="1" applyFill="1" applyBorder="1" applyAlignment="1">
      <alignment horizontal="center"/>
    </xf>
    <xf numFmtId="4" fontId="2" fillId="33" borderId="57" xfId="0" applyNumberFormat="1" applyFont="1" applyFill="1" applyBorder="1" applyAlignment="1">
      <alignment horizontal="center"/>
    </xf>
    <xf numFmtId="164" fontId="3" fillId="33" borderId="60" xfId="0" applyNumberFormat="1" applyFont="1" applyFill="1" applyBorder="1" applyAlignment="1">
      <alignment horizontal="right" vertical="center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34" borderId="4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/>
    </xf>
    <xf numFmtId="4" fontId="7" fillId="33" borderId="62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190500</xdr:colOff>
      <xdr:row>2</xdr:row>
      <xdr:rowOff>38100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95250</xdr:rowOff>
    </xdr:from>
    <xdr:to>
      <xdr:col>7</xdr:col>
      <xdr:colOff>809625</xdr:colOff>
      <xdr:row>1</xdr:row>
      <xdr:rowOff>276225</xdr:rowOff>
    </xdr:to>
    <xdr:pic>
      <xdr:nvPicPr>
        <xdr:cNvPr id="2" name="Imagem 2" descr="LOGO NOV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95250"/>
          <a:ext cx="1000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</xdr:colOff>
      <xdr:row>1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view="pageBreakPreview" zoomScaleNormal="130" zoomScaleSheetLayoutView="100" zoomScalePageLayoutView="0" workbookViewId="0" topLeftCell="A4">
      <selection activeCell="I2" sqref="I2"/>
    </sheetView>
  </sheetViews>
  <sheetFormatPr defaultColWidth="9.140625" defaultRowHeight="12.75"/>
  <cols>
    <col min="1" max="1" width="7.8515625" style="1" customWidth="1"/>
    <col min="2" max="2" width="9.421875" style="1" customWidth="1"/>
    <col min="3" max="3" width="60.421875" style="1" customWidth="1"/>
    <col min="4" max="4" width="6.140625" style="1" customWidth="1"/>
    <col min="5" max="5" width="3.57421875" style="1" customWidth="1"/>
    <col min="6" max="6" width="7.28125" style="1" customWidth="1"/>
    <col min="7" max="7" width="8.140625" style="1" customWidth="1"/>
    <col min="8" max="8" width="13.00390625" style="1" customWidth="1"/>
    <col min="9" max="9" width="12.140625" style="1" customWidth="1"/>
    <col min="10" max="10" width="14.28125" style="1" customWidth="1"/>
    <col min="11" max="16384" width="9.140625" style="1" customWidth="1"/>
  </cols>
  <sheetData>
    <row r="1" spans="1:8" ht="12.75">
      <c r="A1" s="185" t="s">
        <v>0</v>
      </c>
      <c r="B1" s="185"/>
      <c r="C1" s="185"/>
      <c r="D1" s="185"/>
      <c r="E1" s="185"/>
      <c r="F1" s="185"/>
      <c r="G1" s="185"/>
      <c r="H1" s="185"/>
    </row>
    <row r="2" spans="1:8" ht="29.25" customHeight="1">
      <c r="A2" s="186" t="s">
        <v>1</v>
      </c>
      <c r="B2" s="186"/>
      <c r="C2" s="186"/>
      <c r="D2" s="186"/>
      <c r="E2" s="186"/>
      <c r="F2" s="186"/>
      <c r="G2" s="186"/>
      <c r="H2" s="186"/>
    </row>
    <row r="3" spans="1:8" ht="15" customHeight="1">
      <c r="A3" s="2"/>
      <c r="B3" s="3"/>
      <c r="C3" s="3"/>
      <c r="D3" s="3"/>
      <c r="E3" s="3"/>
      <c r="F3" s="3"/>
      <c r="G3" s="3"/>
      <c r="H3" s="4"/>
    </row>
    <row r="4" spans="1:8" ht="11.25" customHeight="1">
      <c r="A4" s="187"/>
      <c r="B4" s="187"/>
      <c r="C4" s="187"/>
      <c r="D4" s="187"/>
      <c r="E4" s="187"/>
      <c r="F4" s="187"/>
      <c r="G4" s="187"/>
      <c r="H4" s="187"/>
    </row>
    <row r="5" spans="1:8" ht="13.5" customHeight="1">
      <c r="A5" s="188" t="s">
        <v>2</v>
      </c>
      <c r="B5" s="189" t="s">
        <v>3</v>
      </c>
      <c r="C5" s="189" t="s">
        <v>4</v>
      </c>
      <c r="D5" s="189" t="s">
        <v>5</v>
      </c>
      <c r="E5" s="189" t="s">
        <v>6</v>
      </c>
      <c r="F5" s="190" t="s">
        <v>7</v>
      </c>
      <c r="G5" s="190"/>
      <c r="H5" s="191" t="s">
        <v>8</v>
      </c>
    </row>
    <row r="6" spans="1:8" ht="21.75" customHeight="1">
      <c r="A6" s="188"/>
      <c r="B6" s="189"/>
      <c r="C6" s="189"/>
      <c r="D6" s="189"/>
      <c r="E6" s="189"/>
      <c r="F6" s="5" t="s">
        <v>9</v>
      </c>
      <c r="G6" s="5" t="s">
        <v>10</v>
      </c>
      <c r="H6" s="191"/>
    </row>
    <row r="7" spans="1:8" ht="13.5" customHeight="1">
      <c r="A7" s="183"/>
      <c r="B7" s="183"/>
      <c r="C7" s="183"/>
      <c r="D7" s="183"/>
      <c r="E7" s="183"/>
      <c r="F7" s="183"/>
      <c r="G7" s="183"/>
      <c r="H7" s="183"/>
    </row>
    <row r="8" spans="1:8" ht="12.75">
      <c r="A8" s="6">
        <v>1</v>
      </c>
      <c r="B8" s="177" t="s">
        <v>11</v>
      </c>
      <c r="C8" s="177"/>
      <c r="D8" s="177"/>
      <c r="E8" s="177"/>
      <c r="F8" s="177"/>
      <c r="G8" s="177"/>
      <c r="H8" s="177"/>
    </row>
    <row r="9" spans="1:8" ht="18.75" customHeight="1" thickBot="1" thickTop="1">
      <c r="A9" s="7" t="s">
        <v>12</v>
      </c>
      <c r="B9" s="8" t="s">
        <v>13</v>
      </c>
      <c r="C9" s="9" t="s">
        <v>14</v>
      </c>
      <c r="D9" s="10">
        <v>50</v>
      </c>
      <c r="E9" s="10" t="s">
        <v>15</v>
      </c>
      <c r="F9" s="10"/>
      <c r="G9" s="10"/>
      <c r="H9" s="11"/>
    </row>
    <row r="10" spans="1:8" ht="28.5" thickBot="1" thickTop="1">
      <c r="A10" s="12" t="s">
        <v>16</v>
      </c>
      <c r="B10" s="13" t="s">
        <v>17</v>
      </c>
      <c r="C10" s="14" t="s">
        <v>18</v>
      </c>
      <c r="D10" s="15">
        <v>6</v>
      </c>
      <c r="E10" s="15" t="s">
        <v>15</v>
      </c>
      <c r="F10" s="10"/>
      <c r="G10" s="10"/>
      <c r="H10" s="16"/>
    </row>
    <row r="11" spans="1:8" ht="18.75" customHeight="1" thickBot="1" thickTop="1">
      <c r="A11" s="12" t="s">
        <v>19</v>
      </c>
      <c r="B11" s="13" t="s">
        <v>20</v>
      </c>
      <c r="C11" s="17" t="s">
        <v>21</v>
      </c>
      <c r="D11" s="15">
        <v>11.52</v>
      </c>
      <c r="E11" s="15" t="s">
        <v>15</v>
      </c>
      <c r="F11" s="10"/>
      <c r="G11" s="10"/>
      <c r="H11" s="16"/>
    </row>
    <row r="12" spans="1:8" ht="18.75" customHeight="1" thickBot="1" thickTop="1">
      <c r="A12" s="12" t="s">
        <v>22</v>
      </c>
      <c r="B12" s="13">
        <v>72236</v>
      </c>
      <c r="C12" s="14" t="s">
        <v>23</v>
      </c>
      <c r="D12" s="15">
        <v>191</v>
      </c>
      <c r="E12" s="15" t="s">
        <v>15</v>
      </c>
      <c r="F12" s="10"/>
      <c r="G12" s="10"/>
      <c r="H12" s="16"/>
    </row>
    <row r="13" spans="1:8" ht="18.75" customHeight="1" thickBot="1" thickTop="1">
      <c r="A13" s="12" t="s">
        <v>24</v>
      </c>
      <c r="B13" s="13">
        <v>85367</v>
      </c>
      <c r="C13" s="14" t="s">
        <v>25</v>
      </c>
      <c r="D13" s="15">
        <v>14</v>
      </c>
      <c r="E13" s="15" t="s">
        <v>15</v>
      </c>
      <c r="F13" s="10"/>
      <c r="G13" s="10"/>
      <c r="H13" s="16"/>
    </row>
    <row r="14" spans="1:8" ht="18.75" customHeight="1" thickBot="1" thickTop="1">
      <c r="A14" s="12" t="s">
        <v>26</v>
      </c>
      <c r="B14" s="13">
        <v>72215</v>
      </c>
      <c r="C14" s="14" t="s">
        <v>27</v>
      </c>
      <c r="D14" s="15">
        <v>3</v>
      </c>
      <c r="E14" s="15" t="s">
        <v>28</v>
      </c>
      <c r="F14" s="10"/>
      <c r="G14" s="10"/>
      <c r="H14" s="16"/>
    </row>
    <row r="15" spans="1:8" ht="18.75" customHeight="1" thickBot="1" thickTop="1">
      <c r="A15" s="12" t="s">
        <v>29</v>
      </c>
      <c r="B15" s="13">
        <v>85367</v>
      </c>
      <c r="C15" s="14" t="s">
        <v>30</v>
      </c>
      <c r="D15" s="15">
        <v>7</v>
      </c>
      <c r="E15" s="15" t="s">
        <v>15</v>
      </c>
      <c r="F15" s="10"/>
      <c r="G15" s="10"/>
      <c r="H15" s="16"/>
    </row>
    <row r="16" spans="1:8" ht="18.75" customHeight="1" thickBot="1" thickTop="1">
      <c r="A16" s="18" t="s">
        <v>31</v>
      </c>
      <c r="B16" s="19">
        <v>72949</v>
      </c>
      <c r="C16" s="20" t="s">
        <v>32</v>
      </c>
      <c r="D16" s="21">
        <v>3</v>
      </c>
      <c r="E16" s="21" t="s">
        <v>28</v>
      </c>
      <c r="F16" s="10"/>
      <c r="G16" s="21"/>
      <c r="H16" s="23"/>
    </row>
    <row r="17" spans="1:10" ht="14.25" thickBot="1" thickTop="1">
      <c r="A17" s="165" t="s">
        <v>33</v>
      </c>
      <c r="B17" s="165"/>
      <c r="C17" s="165"/>
      <c r="D17" s="165"/>
      <c r="E17" s="165"/>
      <c r="F17" s="165"/>
      <c r="G17" s="165"/>
      <c r="H17" s="24">
        <f>H9+H10+H11+H12+H13+H14+H15+H16</f>
        <v>0</v>
      </c>
      <c r="J17" s="25"/>
    </row>
    <row r="18" spans="1:10" ht="12.75">
      <c r="A18" s="26"/>
      <c r="B18" s="27"/>
      <c r="C18" s="27"/>
      <c r="D18" s="27"/>
      <c r="E18" s="27"/>
      <c r="F18" s="27"/>
      <c r="G18" s="27"/>
      <c r="H18" s="28"/>
      <c r="J18" s="25"/>
    </row>
    <row r="19" spans="1:8" ht="12.75">
      <c r="A19" s="6">
        <v>2</v>
      </c>
      <c r="B19" s="177" t="s">
        <v>34</v>
      </c>
      <c r="C19" s="177"/>
      <c r="D19" s="177"/>
      <c r="E19" s="177"/>
      <c r="F19" s="177"/>
      <c r="G19" s="177"/>
      <c r="H19" s="177"/>
    </row>
    <row r="20" spans="1:8" ht="18.75" customHeight="1">
      <c r="A20" s="7" t="s">
        <v>35</v>
      </c>
      <c r="B20" s="8">
        <v>73481</v>
      </c>
      <c r="C20" s="9" t="s">
        <v>36</v>
      </c>
      <c r="D20" s="10">
        <v>1</v>
      </c>
      <c r="E20" s="10" t="s">
        <v>28</v>
      </c>
      <c r="F20" s="10"/>
      <c r="G20" s="10"/>
      <c r="H20" s="29"/>
    </row>
    <row r="21" spans="1:8" ht="18.75" customHeight="1">
      <c r="A21" s="12" t="s">
        <v>37</v>
      </c>
      <c r="B21" s="13">
        <v>73481</v>
      </c>
      <c r="C21" s="14" t="s">
        <v>38</v>
      </c>
      <c r="D21" s="15">
        <v>7.5</v>
      </c>
      <c r="E21" s="15" t="s">
        <v>28</v>
      </c>
      <c r="F21" s="15"/>
      <c r="G21" s="15"/>
      <c r="H21" s="30"/>
    </row>
    <row r="22" spans="1:8" ht="36">
      <c r="A22" s="18" t="s">
        <v>39</v>
      </c>
      <c r="B22" s="19">
        <v>90099</v>
      </c>
      <c r="C22" s="20" t="s">
        <v>40</v>
      </c>
      <c r="D22" s="21">
        <v>6</v>
      </c>
      <c r="E22" s="21" t="s">
        <v>15</v>
      </c>
      <c r="F22" s="21"/>
      <c r="G22" s="21"/>
      <c r="H22" s="31"/>
    </row>
    <row r="23" spans="1:8" ht="12.75">
      <c r="A23" s="165" t="s">
        <v>33</v>
      </c>
      <c r="B23" s="165"/>
      <c r="C23" s="165"/>
      <c r="D23" s="165"/>
      <c r="E23" s="165"/>
      <c r="F23" s="165"/>
      <c r="G23" s="165"/>
      <c r="H23" s="32">
        <f>H20+H21+H22</f>
        <v>0</v>
      </c>
    </row>
    <row r="24" spans="1:8" ht="12.75">
      <c r="A24" s="33"/>
      <c r="B24" s="34"/>
      <c r="C24" s="34"/>
      <c r="D24" s="34"/>
      <c r="E24" s="34"/>
      <c r="F24" s="34"/>
      <c r="G24" s="34"/>
      <c r="H24" s="35"/>
    </row>
    <row r="25" spans="1:14" ht="12.75">
      <c r="A25" s="36">
        <v>3</v>
      </c>
      <c r="B25" s="184" t="s">
        <v>41</v>
      </c>
      <c r="C25" s="184"/>
      <c r="D25" s="184"/>
      <c r="E25" s="184"/>
      <c r="F25" s="184"/>
      <c r="G25" s="184"/>
      <c r="H25" s="184"/>
      <c r="N25" s="37"/>
    </row>
    <row r="26" spans="1:8" ht="12.75">
      <c r="A26" s="38" t="s">
        <v>42</v>
      </c>
      <c r="B26" s="176" t="s">
        <v>43</v>
      </c>
      <c r="C26" s="176"/>
      <c r="D26" s="176"/>
      <c r="E26" s="176"/>
      <c r="F26" s="176"/>
      <c r="G26" s="176"/>
      <c r="H26" s="176"/>
    </row>
    <row r="27" spans="1:8" ht="12.75">
      <c r="A27" s="39" t="s">
        <v>44</v>
      </c>
      <c r="B27" s="180" t="s">
        <v>45</v>
      </c>
      <c r="C27" s="180"/>
      <c r="D27" s="180"/>
      <c r="E27" s="180"/>
      <c r="F27" s="180"/>
      <c r="G27" s="180"/>
      <c r="H27" s="180"/>
    </row>
    <row r="28" spans="1:8" ht="18.75" customHeight="1">
      <c r="A28" s="7" t="s">
        <v>46</v>
      </c>
      <c r="B28" s="8" t="s">
        <v>47</v>
      </c>
      <c r="C28" s="9" t="s">
        <v>48</v>
      </c>
      <c r="D28" s="40">
        <v>6</v>
      </c>
      <c r="E28" s="10" t="s">
        <v>49</v>
      </c>
      <c r="F28" s="10"/>
      <c r="G28" s="10"/>
      <c r="H28" s="11"/>
    </row>
    <row r="29" spans="1:8" ht="18.75" customHeight="1">
      <c r="A29" s="12" t="s">
        <v>50</v>
      </c>
      <c r="B29" s="13">
        <v>5651</v>
      </c>
      <c r="C29" s="14" t="s">
        <v>51</v>
      </c>
      <c r="D29" s="41">
        <v>5</v>
      </c>
      <c r="E29" s="15" t="s">
        <v>15</v>
      </c>
      <c r="F29" s="15"/>
      <c r="G29" s="15"/>
      <c r="H29" s="16"/>
    </row>
    <row r="30" spans="1:8" ht="24.75" customHeight="1">
      <c r="A30" s="12" t="s">
        <v>52</v>
      </c>
      <c r="B30" s="13" t="s">
        <v>53</v>
      </c>
      <c r="C30" s="14" t="s">
        <v>54</v>
      </c>
      <c r="D30" s="41">
        <v>5.42</v>
      </c>
      <c r="E30" s="15" t="s">
        <v>55</v>
      </c>
      <c r="F30" s="15"/>
      <c r="G30" s="15"/>
      <c r="H30" s="16"/>
    </row>
    <row r="31" spans="1:8" ht="24.75" customHeight="1">
      <c r="A31" s="12" t="s">
        <v>56</v>
      </c>
      <c r="B31" s="13" t="s">
        <v>57</v>
      </c>
      <c r="C31" s="14" t="s">
        <v>58</v>
      </c>
      <c r="D31" s="41">
        <v>4.68</v>
      </c>
      <c r="E31" s="15" t="s">
        <v>55</v>
      </c>
      <c r="F31" s="15"/>
      <c r="G31" s="15"/>
      <c r="H31" s="16"/>
    </row>
    <row r="32" spans="1:8" ht="18.75" customHeight="1">
      <c r="A32" s="12" t="s">
        <v>59</v>
      </c>
      <c r="B32" s="13" t="s">
        <v>60</v>
      </c>
      <c r="C32" s="14" t="s">
        <v>61</v>
      </c>
      <c r="D32" s="41">
        <v>0.15</v>
      </c>
      <c r="E32" s="15" t="s">
        <v>28</v>
      </c>
      <c r="F32" s="15"/>
      <c r="G32" s="15"/>
      <c r="H32" s="16"/>
    </row>
    <row r="33" spans="1:8" ht="18.75" customHeight="1">
      <c r="A33" s="12" t="s">
        <v>62</v>
      </c>
      <c r="B33" s="13" t="s">
        <v>63</v>
      </c>
      <c r="C33" s="14" t="s">
        <v>64</v>
      </c>
      <c r="D33" s="41">
        <v>0.4</v>
      </c>
      <c r="E33" s="15" t="s">
        <v>28</v>
      </c>
      <c r="F33" s="15"/>
      <c r="G33" s="15"/>
      <c r="H33" s="16"/>
    </row>
    <row r="34" spans="1:8" ht="18.75" customHeight="1">
      <c r="A34" s="18" t="s">
        <v>65</v>
      </c>
      <c r="B34" s="19" t="s">
        <v>66</v>
      </c>
      <c r="C34" s="20" t="s">
        <v>67</v>
      </c>
      <c r="D34" s="22">
        <v>0.4</v>
      </c>
      <c r="E34" s="21" t="s">
        <v>28</v>
      </c>
      <c r="F34" s="21"/>
      <c r="G34" s="21"/>
      <c r="H34" s="23"/>
    </row>
    <row r="35" spans="1:10" ht="12.75">
      <c r="A35" s="42" t="s">
        <v>68</v>
      </c>
      <c r="B35" s="181" t="s">
        <v>69</v>
      </c>
      <c r="C35" s="181"/>
      <c r="D35" s="181"/>
      <c r="E35" s="181"/>
      <c r="F35" s="181"/>
      <c r="G35" s="181"/>
      <c r="H35" s="181"/>
      <c r="I35" s="43"/>
      <c r="J35" s="43"/>
    </row>
    <row r="36" spans="1:8" ht="18.75" customHeight="1">
      <c r="A36" s="44" t="s">
        <v>70</v>
      </c>
      <c r="B36" s="8">
        <v>5651</v>
      </c>
      <c r="C36" s="14" t="s">
        <v>71</v>
      </c>
      <c r="D36" s="41">
        <v>3</v>
      </c>
      <c r="E36" s="15" t="s">
        <v>15</v>
      </c>
      <c r="F36" s="15"/>
      <c r="G36" s="15"/>
      <c r="H36" s="16"/>
    </row>
    <row r="37" spans="1:8" ht="25.5" customHeight="1">
      <c r="A37" s="12" t="s">
        <v>72</v>
      </c>
      <c r="B37" s="13" t="s">
        <v>53</v>
      </c>
      <c r="C37" s="14" t="s">
        <v>73</v>
      </c>
      <c r="D37" s="41">
        <v>6</v>
      </c>
      <c r="E37" s="15" t="s">
        <v>55</v>
      </c>
      <c r="F37" s="15"/>
      <c r="G37" s="15"/>
      <c r="H37" s="16"/>
    </row>
    <row r="38" spans="1:8" ht="25.5" customHeight="1">
      <c r="A38" s="12" t="s">
        <v>74</v>
      </c>
      <c r="B38" s="13" t="s">
        <v>57</v>
      </c>
      <c r="C38" s="14" t="s">
        <v>75</v>
      </c>
      <c r="D38" s="41">
        <v>17</v>
      </c>
      <c r="E38" s="15" t="s">
        <v>55</v>
      </c>
      <c r="F38" s="15"/>
      <c r="G38" s="15"/>
      <c r="H38" s="16"/>
    </row>
    <row r="39" spans="1:8" ht="18.75" customHeight="1">
      <c r="A39" s="12" t="s">
        <v>76</v>
      </c>
      <c r="B39" s="13" t="s">
        <v>77</v>
      </c>
      <c r="C39" s="14" t="s">
        <v>78</v>
      </c>
      <c r="D39" s="41">
        <v>0.32</v>
      </c>
      <c r="E39" s="15" t="s">
        <v>28</v>
      </c>
      <c r="F39" s="15"/>
      <c r="G39" s="15"/>
      <c r="H39" s="16"/>
    </row>
    <row r="40" spans="1:8" ht="18.75" customHeight="1">
      <c r="A40" s="12" t="s">
        <v>79</v>
      </c>
      <c r="B40" s="19" t="s">
        <v>66</v>
      </c>
      <c r="C40" s="20" t="s">
        <v>67</v>
      </c>
      <c r="D40" s="22">
        <v>0.32</v>
      </c>
      <c r="E40" s="21" t="s">
        <v>28</v>
      </c>
      <c r="F40" s="21"/>
      <c r="G40" s="21"/>
      <c r="H40" s="23"/>
    </row>
    <row r="41" spans="1:10" ht="12.75">
      <c r="A41" s="38" t="s">
        <v>80</v>
      </c>
      <c r="B41" s="182" t="s">
        <v>81</v>
      </c>
      <c r="C41" s="182"/>
      <c r="D41" s="182"/>
      <c r="E41" s="182"/>
      <c r="F41" s="182"/>
      <c r="G41" s="182"/>
      <c r="H41" s="182"/>
      <c r="I41" s="43"/>
      <c r="J41" s="43"/>
    </row>
    <row r="42" spans="1:9" ht="18.75" customHeight="1">
      <c r="A42" s="44" t="s">
        <v>82</v>
      </c>
      <c r="B42" s="8" t="s">
        <v>83</v>
      </c>
      <c r="C42" s="9" t="s">
        <v>84</v>
      </c>
      <c r="D42" s="40">
        <v>10</v>
      </c>
      <c r="E42" s="10" t="s">
        <v>15</v>
      </c>
      <c r="F42" s="10"/>
      <c r="G42" s="45"/>
      <c r="H42" s="29"/>
      <c r="I42" s="43"/>
    </row>
    <row r="43" spans="1:8" ht="12.75">
      <c r="A43" s="46" t="s">
        <v>85</v>
      </c>
      <c r="B43" s="176" t="s">
        <v>86</v>
      </c>
      <c r="C43" s="176"/>
      <c r="D43" s="176"/>
      <c r="E43" s="176"/>
      <c r="F43" s="176"/>
      <c r="G43" s="176"/>
      <c r="H43" s="176"/>
    </row>
    <row r="44" spans="1:8" ht="12.75">
      <c r="A44" s="47" t="s">
        <v>87</v>
      </c>
      <c r="B44" s="176" t="s">
        <v>88</v>
      </c>
      <c r="C44" s="176"/>
      <c r="D44" s="176"/>
      <c r="E44" s="176"/>
      <c r="F44" s="176"/>
      <c r="G44" s="176"/>
      <c r="H44" s="176"/>
    </row>
    <row r="45" spans="1:10" ht="36">
      <c r="A45" s="48" t="s">
        <v>89</v>
      </c>
      <c r="B45" s="8">
        <v>84220</v>
      </c>
      <c r="C45" s="14" t="s">
        <v>90</v>
      </c>
      <c r="D45" s="41">
        <v>15</v>
      </c>
      <c r="E45" s="15" t="s">
        <v>15</v>
      </c>
      <c r="F45" s="15"/>
      <c r="G45" s="15"/>
      <c r="H45" s="16"/>
      <c r="J45" s="49"/>
    </row>
    <row r="46" spans="1:10" ht="18.75" customHeight="1">
      <c r="A46" s="50" t="s">
        <v>91</v>
      </c>
      <c r="B46" s="13" t="s">
        <v>57</v>
      </c>
      <c r="C46" s="14" t="s">
        <v>92</v>
      </c>
      <c r="D46" s="41">
        <v>81</v>
      </c>
      <c r="E46" s="15" t="s">
        <v>55</v>
      </c>
      <c r="F46" s="15"/>
      <c r="G46" s="15"/>
      <c r="H46" s="16"/>
      <c r="J46" s="49"/>
    </row>
    <row r="47" spans="1:10" ht="18.75" customHeight="1">
      <c r="A47" s="50" t="s">
        <v>93</v>
      </c>
      <c r="B47" s="13" t="s">
        <v>94</v>
      </c>
      <c r="C47" s="14" t="s">
        <v>95</v>
      </c>
      <c r="D47" s="41">
        <v>1.5</v>
      </c>
      <c r="E47" s="15" t="s">
        <v>28</v>
      </c>
      <c r="F47" s="15"/>
      <c r="G47" s="15"/>
      <c r="H47" s="16"/>
      <c r="J47" s="49"/>
    </row>
    <row r="48" spans="1:10" ht="12.75">
      <c r="A48" s="47" t="s">
        <v>96</v>
      </c>
      <c r="B48" s="176" t="s">
        <v>97</v>
      </c>
      <c r="C48" s="176"/>
      <c r="D48" s="176"/>
      <c r="E48" s="176"/>
      <c r="F48" s="176"/>
      <c r="G48" s="176"/>
      <c r="H48" s="176"/>
      <c r="I48" s="43"/>
      <c r="J48" s="49"/>
    </row>
    <row r="49" spans="1:10" ht="36">
      <c r="A49" s="50" t="s">
        <v>98</v>
      </c>
      <c r="B49" s="13">
        <v>84220</v>
      </c>
      <c r="C49" s="14" t="s">
        <v>90</v>
      </c>
      <c r="D49" s="41">
        <v>10</v>
      </c>
      <c r="E49" s="15" t="s">
        <v>15</v>
      </c>
      <c r="F49" s="15"/>
      <c r="G49" s="15"/>
      <c r="H49" s="16"/>
      <c r="J49" s="49"/>
    </row>
    <row r="50" spans="1:10" ht="18.75" customHeight="1">
      <c r="A50" s="50" t="s">
        <v>99</v>
      </c>
      <c r="B50" s="13" t="s">
        <v>53</v>
      </c>
      <c r="C50" s="14" t="s">
        <v>100</v>
      </c>
      <c r="D50" s="41">
        <v>16</v>
      </c>
      <c r="E50" s="15" t="s">
        <v>55</v>
      </c>
      <c r="F50" s="15"/>
      <c r="G50" s="15"/>
      <c r="H50" s="16"/>
      <c r="J50" s="49"/>
    </row>
    <row r="51" spans="1:10" ht="18.75" customHeight="1">
      <c r="A51" s="50" t="s">
        <v>101</v>
      </c>
      <c r="B51" s="13" t="s">
        <v>57</v>
      </c>
      <c r="C51" s="14" t="s">
        <v>92</v>
      </c>
      <c r="D51" s="41">
        <v>27</v>
      </c>
      <c r="E51" s="15" t="s">
        <v>55</v>
      </c>
      <c r="F51" s="15"/>
      <c r="G51" s="15"/>
      <c r="H51" s="16"/>
      <c r="J51" s="49"/>
    </row>
    <row r="52" spans="1:10" ht="18.75" customHeight="1">
      <c r="A52" s="15" t="s">
        <v>102</v>
      </c>
      <c r="B52" s="13" t="s">
        <v>103</v>
      </c>
      <c r="C52" s="14" t="s">
        <v>104</v>
      </c>
      <c r="D52" s="15">
        <v>90</v>
      </c>
      <c r="E52" s="15" t="s">
        <v>55</v>
      </c>
      <c r="F52" s="15"/>
      <c r="G52" s="15"/>
      <c r="H52" s="51"/>
      <c r="J52" s="49"/>
    </row>
    <row r="53" spans="1:10" ht="18.75" customHeight="1">
      <c r="A53" s="48" t="s">
        <v>105</v>
      </c>
      <c r="B53" s="13" t="s">
        <v>94</v>
      </c>
      <c r="C53" s="14" t="s">
        <v>95</v>
      </c>
      <c r="D53" s="41">
        <v>1</v>
      </c>
      <c r="E53" s="15" t="s">
        <v>28</v>
      </c>
      <c r="F53" s="15"/>
      <c r="G53" s="52"/>
      <c r="H53" s="53"/>
      <c r="J53" s="49"/>
    </row>
    <row r="54" spans="1:10" ht="12.75">
      <c r="A54" s="47" t="s">
        <v>106</v>
      </c>
      <c r="B54" s="176" t="s">
        <v>107</v>
      </c>
      <c r="C54" s="176"/>
      <c r="D54" s="176"/>
      <c r="E54" s="176"/>
      <c r="F54" s="176"/>
      <c r="G54" s="176"/>
      <c r="H54" s="176"/>
      <c r="I54" s="43"/>
      <c r="J54" s="49"/>
    </row>
    <row r="55" spans="1:10" ht="36">
      <c r="A55" s="50" t="s">
        <v>108</v>
      </c>
      <c r="B55" s="13">
        <v>84220</v>
      </c>
      <c r="C55" s="14" t="s">
        <v>90</v>
      </c>
      <c r="D55" s="41">
        <v>15</v>
      </c>
      <c r="E55" s="15" t="s">
        <v>15</v>
      </c>
      <c r="F55" s="15"/>
      <c r="G55" s="15"/>
      <c r="H55" s="16"/>
      <c r="J55" s="49"/>
    </row>
    <row r="56" spans="1:10" ht="18.75" customHeight="1">
      <c r="A56" s="50" t="s">
        <v>109</v>
      </c>
      <c r="B56" s="13" t="s">
        <v>57</v>
      </c>
      <c r="C56" s="14" t="s">
        <v>92</v>
      </c>
      <c r="D56" s="41">
        <v>40</v>
      </c>
      <c r="E56" s="15" t="s">
        <v>55</v>
      </c>
      <c r="F56" s="15"/>
      <c r="G56" s="15"/>
      <c r="H56" s="16"/>
      <c r="J56" s="49"/>
    </row>
    <row r="57" spans="1:10" ht="18.75" customHeight="1">
      <c r="A57" s="54" t="s">
        <v>110</v>
      </c>
      <c r="B57" s="55" t="s">
        <v>53</v>
      </c>
      <c r="C57" s="56" t="s">
        <v>100</v>
      </c>
      <c r="D57" s="57">
        <v>10</v>
      </c>
      <c r="E57" s="58" t="s">
        <v>55</v>
      </c>
      <c r="F57" s="58"/>
      <c r="G57" s="58"/>
      <c r="H57" s="59"/>
      <c r="J57" s="49"/>
    </row>
    <row r="58" spans="1:10" ht="18.75" customHeight="1">
      <c r="A58" s="54" t="s">
        <v>111</v>
      </c>
      <c r="B58" s="13" t="s">
        <v>94</v>
      </c>
      <c r="C58" s="14" t="s">
        <v>95</v>
      </c>
      <c r="D58" s="41">
        <v>0.6000000000000001</v>
      </c>
      <c r="E58" s="15" t="s">
        <v>28</v>
      </c>
      <c r="F58" s="15"/>
      <c r="G58" s="58"/>
      <c r="H58" s="59"/>
      <c r="I58" s="43"/>
      <c r="J58" s="49"/>
    </row>
    <row r="59" spans="1:9" ht="12.75">
      <c r="A59" s="165" t="s">
        <v>33</v>
      </c>
      <c r="B59" s="165"/>
      <c r="C59" s="165"/>
      <c r="D59" s="165"/>
      <c r="E59" s="165"/>
      <c r="F59" s="165"/>
      <c r="G59" s="165"/>
      <c r="H59" s="60">
        <f>H58+H57+H56+H55+H53+H52+H51+H50+H49+H47+H46+H45+H42+H40+H39+H38+H37+H36+H34+H33+H32+H31+H30+H29+H28</f>
        <v>0</v>
      </c>
      <c r="I59" s="43"/>
    </row>
    <row r="60" spans="1:8" ht="12.75">
      <c r="A60" s="166"/>
      <c r="B60" s="166"/>
      <c r="C60" s="166"/>
      <c r="D60" s="166"/>
      <c r="E60" s="166"/>
      <c r="F60" s="166"/>
      <c r="G60" s="166"/>
      <c r="H60" s="166"/>
    </row>
    <row r="61" spans="1:8" ht="12.75">
      <c r="A61" s="61">
        <v>4</v>
      </c>
      <c r="B61" s="179" t="s">
        <v>112</v>
      </c>
      <c r="C61" s="179"/>
      <c r="D61" s="179"/>
      <c r="E61" s="179"/>
      <c r="F61" s="179"/>
      <c r="G61" s="179"/>
      <c r="H61" s="179"/>
    </row>
    <row r="62" spans="1:8" ht="18">
      <c r="A62" s="7" t="s">
        <v>113</v>
      </c>
      <c r="B62" s="8">
        <v>72131</v>
      </c>
      <c r="C62" s="9" t="s">
        <v>114</v>
      </c>
      <c r="D62" s="10">
        <v>12</v>
      </c>
      <c r="E62" s="8" t="s">
        <v>15</v>
      </c>
      <c r="F62" s="8"/>
      <c r="G62" s="62"/>
      <c r="H62" s="63"/>
    </row>
    <row r="63" spans="1:8" ht="12.75">
      <c r="A63" s="18" t="s">
        <v>115</v>
      </c>
      <c r="B63" s="19">
        <v>72132</v>
      </c>
      <c r="C63" s="20" t="s">
        <v>116</v>
      </c>
      <c r="D63" s="21">
        <v>2</v>
      </c>
      <c r="E63" s="19" t="s">
        <v>15</v>
      </c>
      <c r="F63" s="19"/>
      <c r="G63" s="64"/>
      <c r="H63" s="65"/>
    </row>
    <row r="64" spans="1:8" ht="12.75">
      <c r="A64" s="178" t="s">
        <v>33</v>
      </c>
      <c r="B64" s="178"/>
      <c r="C64" s="178"/>
      <c r="D64" s="178"/>
      <c r="E64" s="178"/>
      <c r="F64" s="178"/>
      <c r="G64" s="178"/>
      <c r="H64" s="32">
        <f>SUM(H62:H63)</f>
        <v>0</v>
      </c>
    </row>
    <row r="65" spans="1:8" ht="12.75">
      <c r="A65" s="166"/>
      <c r="B65" s="166"/>
      <c r="C65" s="166"/>
      <c r="D65" s="166"/>
      <c r="E65" s="166"/>
      <c r="F65" s="166"/>
      <c r="G65" s="166"/>
      <c r="H65" s="166"/>
    </row>
    <row r="66" spans="1:8" ht="12.75">
      <c r="A66" s="6">
        <v>5</v>
      </c>
      <c r="B66" s="177" t="s">
        <v>117</v>
      </c>
      <c r="C66" s="177"/>
      <c r="D66" s="177"/>
      <c r="E66" s="177"/>
      <c r="F66" s="177"/>
      <c r="G66" s="177"/>
      <c r="H66" s="177"/>
    </row>
    <row r="67" spans="1:8" ht="12.75">
      <c r="A67" s="66" t="s">
        <v>118</v>
      </c>
      <c r="B67" s="67">
        <v>74199</v>
      </c>
      <c r="C67" s="68" t="s">
        <v>119</v>
      </c>
      <c r="D67" s="69">
        <v>24</v>
      </c>
      <c r="E67" s="10" t="s">
        <v>15</v>
      </c>
      <c r="F67" s="69"/>
      <c r="G67" s="70"/>
      <c r="H67" s="71"/>
    </row>
    <row r="68" spans="1:8" ht="27">
      <c r="A68" s="72" t="s">
        <v>120</v>
      </c>
      <c r="B68" s="8">
        <v>87794</v>
      </c>
      <c r="C68" s="9" t="s">
        <v>121</v>
      </c>
      <c r="D68" s="10">
        <v>24</v>
      </c>
      <c r="E68" s="10" t="s">
        <v>15</v>
      </c>
      <c r="F68" s="10"/>
      <c r="G68" s="62"/>
      <c r="H68" s="73"/>
    </row>
    <row r="69" spans="1:8" ht="18">
      <c r="A69" s="74" t="s">
        <v>122</v>
      </c>
      <c r="B69" s="19" t="s">
        <v>123</v>
      </c>
      <c r="C69" s="20" t="s">
        <v>124</v>
      </c>
      <c r="D69" s="21">
        <v>15</v>
      </c>
      <c r="E69" s="21" t="s">
        <v>15</v>
      </c>
      <c r="F69" s="21"/>
      <c r="G69" s="64"/>
      <c r="H69" s="75"/>
    </row>
    <row r="70" spans="1:8" ht="12.75">
      <c r="A70" s="178" t="s">
        <v>33</v>
      </c>
      <c r="B70" s="178"/>
      <c r="C70" s="178"/>
      <c r="D70" s="178"/>
      <c r="E70" s="178"/>
      <c r="F70" s="178"/>
      <c r="G70" s="178"/>
      <c r="H70" s="32">
        <f>H69+H68+H67</f>
        <v>0</v>
      </c>
    </row>
    <row r="71" spans="1:8" ht="12.75">
      <c r="A71" s="26"/>
      <c r="B71" s="27"/>
      <c r="C71" s="27"/>
      <c r="D71" s="27"/>
      <c r="E71" s="27"/>
      <c r="F71" s="27"/>
      <c r="G71" s="27"/>
      <c r="H71" s="76"/>
    </row>
    <row r="72" spans="1:8" ht="12.75">
      <c r="A72" s="6">
        <v>6</v>
      </c>
      <c r="B72" s="177" t="s">
        <v>125</v>
      </c>
      <c r="C72" s="177"/>
      <c r="D72" s="177"/>
      <c r="E72" s="177"/>
      <c r="F72" s="177"/>
      <c r="G72" s="177"/>
      <c r="H72" s="177"/>
    </row>
    <row r="73" spans="1:8" ht="18.75" customHeight="1">
      <c r="A73" s="7" t="s">
        <v>126</v>
      </c>
      <c r="B73" s="8">
        <v>73710</v>
      </c>
      <c r="C73" s="9" t="s">
        <v>127</v>
      </c>
      <c r="D73" s="10">
        <v>2</v>
      </c>
      <c r="E73" s="8" t="s">
        <v>28</v>
      </c>
      <c r="F73" s="8"/>
      <c r="G73" s="62"/>
      <c r="H73" s="73"/>
    </row>
    <row r="74" spans="1:8" ht="18.75" customHeight="1">
      <c r="A74" s="18" t="s">
        <v>128</v>
      </c>
      <c r="B74" s="77" t="s">
        <v>129</v>
      </c>
      <c r="C74" s="20" t="s">
        <v>130</v>
      </c>
      <c r="D74" s="21">
        <v>12.5</v>
      </c>
      <c r="E74" s="21" t="s">
        <v>15</v>
      </c>
      <c r="F74" s="21"/>
      <c r="G74" s="64"/>
      <c r="H74" s="75"/>
    </row>
    <row r="75" spans="1:8" ht="12.75">
      <c r="A75" s="178" t="s">
        <v>33</v>
      </c>
      <c r="B75" s="178"/>
      <c r="C75" s="178"/>
      <c r="D75" s="178"/>
      <c r="E75" s="178"/>
      <c r="F75" s="178"/>
      <c r="G75" s="178"/>
      <c r="H75" s="32">
        <f>SUM(H73:H74)</f>
        <v>0</v>
      </c>
    </row>
    <row r="76" spans="1:8" ht="12.75">
      <c r="A76" s="166"/>
      <c r="B76" s="166"/>
      <c r="C76" s="166"/>
      <c r="D76" s="166"/>
      <c r="E76" s="166"/>
      <c r="F76" s="166"/>
      <c r="G76" s="166"/>
      <c r="H76" s="166"/>
    </row>
    <row r="77" spans="1:8" ht="12.75">
      <c r="A77" s="36">
        <v>7</v>
      </c>
      <c r="B77" s="175" t="s">
        <v>131</v>
      </c>
      <c r="C77" s="175"/>
      <c r="D77" s="175"/>
      <c r="E77" s="175"/>
      <c r="F77" s="175"/>
      <c r="G77" s="175"/>
      <c r="H77" s="175"/>
    </row>
    <row r="78" spans="1:8" ht="18.75" customHeight="1">
      <c r="A78" s="44" t="s">
        <v>132</v>
      </c>
      <c r="B78" s="9" t="s">
        <v>133</v>
      </c>
      <c r="C78" s="9" t="s">
        <v>134</v>
      </c>
      <c r="D78" s="78">
        <v>3.36</v>
      </c>
      <c r="E78" s="78" t="s">
        <v>15</v>
      </c>
      <c r="F78" s="52"/>
      <c r="G78" s="79"/>
      <c r="H78" s="80"/>
    </row>
    <row r="79" spans="1:8" ht="18.75" customHeight="1">
      <c r="A79" s="12" t="s">
        <v>135</v>
      </c>
      <c r="B79" s="13" t="s">
        <v>136</v>
      </c>
      <c r="C79" s="81" t="s">
        <v>137</v>
      </c>
      <c r="D79" s="82">
        <v>2.7</v>
      </c>
      <c r="E79" s="82" t="s">
        <v>15</v>
      </c>
      <c r="F79" s="15"/>
      <c r="G79" s="79"/>
      <c r="H79" s="83"/>
    </row>
    <row r="80" spans="1:8" ht="18.75" customHeight="1">
      <c r="A80" s="12" t="s">
        <v>138</v>
      </c>
      <c r="B80" s="13" t="s">
        <v>139</v>
      </c>
      <c r="C80" s="84" t="s">
        <v>140</v>
      </c>
      <c r="D80" s="15">
        <v>7.56</v>
      </c>
      <c r="E80" s="15" t="s">
        <v>15</v>
      </c>
      <c r="F80" s="15"/>
      <c r="G80" s="79"/>
      <c r="H80" s="83"/>
    </row>
    <row r="81" spans="1:8" ht="12.75">
      <c r="A81" s="165" t="s">
        <v>33</v>
      </c>
      <c r="B81" s="165"/>
      <c r="C81" s="165"/>
      <c r="D81" s="165"/>
      <c r="E81" s="165"/>
      <c r="F81" s="165"/>
      <c r="G81" s="165"/>
      <c r="H81" s="85">
        <f>SUM(H78:H80)</f>
        <v>0</v>
      </c>
    </row>
    <row r="82" spans="1:8" ht="12.75">
      <c r="A82" s="166"/>
      <c r="B82" s="166"/>
      <c r="C82" s="166"/>
      <c r="D82" s="166"/>
      <c r="E82" s="166"/>
      <c r="F82" s="166"/>
      <c r="G82" s="166"/>
      <c r="H82" s="166"/>
    </row>
    <row r="83" spans="1:8" ht="12.75">
      <c r="A83" s="6">
        <v>8</v>
      </c>
      <c r="B83" s="177" t="s">
        <v>141</v>
      </c>
      <c r="C83" s="177"/>
      <c r="D83" s="177"/>
      <c r="E83" s="177"/>
      <c r="F83" s="177"/>
      <c r="G83" s="177"/>
      <c r="H83" s="177"/>
    </row>
    <row r="84" spans="1:8" ht="13.5" customHeight="1">
      <c r="A84" s="66" t="s">
        <v>142</v>
      </c>
      <c r="B84" s="86">
        <v>88484</v>
      </c>
      <c r="C84" s="87" t="s">
        <v>143</v>
      </c>
      <c r="D84" s="88">
        <v>12.5</v>
      </c>
      <c r="E84" s="10" t="s">
        <v>15</v>
      </c>
      <c r="F84" s="88"/>
      <c r="G84" s="88"/>
      <c r="H84" s="89"/>
    </row>
    <row r="85" spans="1:8" ht="13.5" customHeight="1">
      <c r="A85" s="66" t="s">
        <v>144</v>
      </c>
      <c r="B85" s="86">
        <v>88485</v>
      </c>
      <c r="C85" s="87" t="s">
        <v>145</v>
      </c>
      <c r="D85" s="69">
        <v>57.5</v>
      </c>
      <c r="E85" s="10" t="s">
        <v>15</v>
      </c>
      <c r="F85" s="69"/>
      <c r="G85" s="69"/>
      <c r="H85" s="89"/>
    </row>
    <row r="86" spans="1:8" ht="13.5" customHeight="1">
      <c r="A86" s="66" t="s">
        <v>146</v>
      </c>
      <c r="B86" s="67" t="s">
        <v>147</v>
      </c>
      <c r="C86" s="68" t="s">
        <v>148</v>
      </c>
      <c r="D86" s="69">
        <v>12.12</v>
      </c>
      <c r="E86" s="10" t="s">
        <v>15</v>
      </c>
      <c r="F86" s="69"/>
      <c r="G86" s="69"/>
      <c r="H86" s="89"/>
    </row>
    <row r="87" spans="1:8" ht="13.5" customHeight="1">
      <c r="A87" s="66"/>
      <c r="B87" s="67">
        <v>84657</v>
      </c>
      <c r="C87" s="68" t="s">
        <v>149</v>
      </c>
      <c r="D87" s="90">
        <v>12.12</v>
      </c>
      <c r="E87" s="10" t="s">
        <v>15</v>
      </c>
      <c r="F87" s="69"/>
      <c r="G87" s="69"/>
      <c r="H87" s="89"/>
    </row>
    <row r="88" spans="1:8" ht="18.75" customHeight="1">
      <c r="A88" s="66" t="s">
        <v>150</v>
      </c>
      <c r="B88" s="8">
        <v>88488</v>
      </c>
      <c r="C88" s="9" t="s">
        <v>151</v>
      </c>
      <c r="D88" s="52">
        <v>12.5</v>
      </c>
      <c r="E88" s="10" t="s">
        <v>15</v>
      </c>
      <c r="F88" s="10"/>
      <c r="G88" s="10"/>
      <c r="H88" s="73"/>
    </row>
    <row r="89" spans="1:8" ht="18.75" customHeight="1">
      <c r="A89" s="66" t="s">
        <v>152</v>
      </c>
      <c r="B89" s="13">
        <v>88489</v>
      </c>
      <c r="C89" s="14" t="s">
        <v>153</v>
      </c>
      <c r="D89" s="15">
        <v>57.5</v>
      </c>
      <c r="E89" s="15" t="s">
        <v>15</v>
      </c>
      <c r="F89" s="15"/>
      <c r="G89" s="15"/>
      <c r="H89" s="83"/>
    </row>
    <row r="90" spans="1:8" ht="18.75" customHeight="1">
      <c r="A90" s="66" t="s">
        <v>154</v>
      </c>
      <c r="B90" s="13" t="s">
        <v>155</v>
      </c>
      <c r="C90" s="14" t="s">
        <v>156</v>
      </c>
      <c r="D90" s="15">
        <v>12.12</v>
      </c>
      <c r="E90" s="15" t="s">
        <v>15</v>
      </c>
      <c r="F90" s="15"/>
      <c r="G90" s="15"/>
      <c r="H90" s="83"/>
    </row>
    <row r="91" spans="1:8" ht="18.75" customHeight="1">
      <c r="A91" s="66" t="s">
        <v>157</v>
      </c>
      <c r="B91" s="19" t="s">
        <v>158</v>
      </c>
      <c r="C91" s="20" t="s">
        <v>159</v>
      </c>
      <c r="D91" s="21">
        <v>10.45</v>
      </c>
      <c r="E91" s="21" t="s">
        <v>15</v>
      </c>
      <c r="F91" s="21"/>
      <c r="G91" s="21"/>
      <c r="H91" s="75"/>
    </row>
    <row r="92" spans="1:8" ht="12.75">
      <c r="A92" s="178" t="s">
        <v>33</v>
      </c>
      <c r="B92" s="178"/>
      <c r="C92" s="178"/>
      <c r="D92" s="178"/>
      <c r="E92" s="178"/>
      <c r="F92" s="178"/>
      <c r="G92" s="178"/>
      <c r="H92" s="32">
        <f>H84+H85+H86+H87+H88+H89+H90+H91</f>
        <v>0</v>
      </c>
    </row>
    <row r="93" spans="1:8" ht="12.75">
      <c r="A93" s="166"/>
      <c r="B93" s="166"/>
      <c r="C93" s="166"/>
      <c r="D93" s="166"/>
      <c r="E93" s="166"/>
      <c r="F93" s="166"/>
      <c r="G93" s="166"/>
      <c r="H93" s="166"/>
    </row>
    <row r="94" spans="1:8" ht="12.75">
      <c r="A94" s="36">
        <v>9</v>
      </c>
      <c r="B94" s="175" t="s">
        <v>160</v>
      </c>
      <c r="C94" s="175"/>
      <c r="D94" s="175"/>
      <c r="E94" s="175"/>
      <c r="F94" s="175"/>
      <c r="G94" s="175"/>
      <c r="H94" s="175"/>
    </row>
    <row r="95" spans="1:8" ht="12.75">
      <c r="A95" s="47" t="s">
        <v>161</v>
      </c>
      <c r="B95" s="176" t="s">
        <v>162</v>
      </c>
      <c r="C95" s="176"/>
      <c r="D95" s="176"/>
      <c r="E95" s="176"/>
      <c r="F95" s="176"/>
      <c r="G95" s="176"/>
      <c r="H95" s="176"/>
    </row>
    <row r="96" spans="1:8" ht="18.75" customHeight="1">
      <c r="A96" s="44" t="s">
        <v>163</v>
      </c>
      <c r="B96" s="91">
        <v>72289</v>
      </c>
      <c r="C96" s="92" t="s">
        <v>164</v>
      </c>
      <c r="D96" s="52">
        <v>4</v>
      </c>
      <c r="E96" s="52" t="s">
        <v>165</v>
      </c>
      <c r="F96" s="52"/>
      <c r="G96" s="79"/>
      <c r="H96" s="80"/>
    </row>
    <row r="97" spans="1:8" ht="18.75" customHeight="1">
      <c r="A97" s="44" t="s">
        <v>166</v>
      </c>
      <c r="B97" s="91" t="s">
        <v>167</v>
      </c>
      <c r="C97" s="92" t="s">
        <v>168</v>
      </c>
      <c r="D97" s="52">
        <v>1</v>
      </c>
      <c r="E97" s="15" t="s">
        <v>28</v>
      </c>
      <c r="F97" s="52"/>
      <c r="G97" s="79"/>
      <c r="H97" s="80"/>
    </row>
    <row r="98" spans="1:8" ht="18.75" customHeight="1">
      <c r="A98" s="44" t="s">
        <v>169</v>
      </c>
      <c r="B98" s="91">
        <v>5652</v>
      </c>
      <c r="C98" s="92" t="s">
        <v>170</v>
      </c>
      <c r="D98" s="52">
        <v>1</v>
      </c>
      <c r="E98" s="15" t="s">
        <v>28</v>
      </c>
      <c r="F98" s="52"/>
      <c r="G98" s="79"/>
      <c r="H98" s="80"/>
    </row>
    <row r="99" spans="1:8" ht="18.75" customHeight="1">
      <c r="A99" s="44" t="s">
        <v>171</v>
      </c>
      <c r="B99" s="91">
        <v>72289</v>
      </c>
      <c r="C99" s="93" t="s">
        <v>172</v>
      </c>
      <c r="D99" s="15">
        <v>1</v>
      </c>
      <c r="E99" s="15" t="s">
        <v>165</v>
      </c>
      <c r="F99" s="52"/>
      <c r="G99" s="79"/>
      <c r="H99" s="80"/>
    </row>
    <row r="100" spans="1:8" ht="18.75" customHeight="1">
      <c r="A100" s="44" t="s">
        <v>173</v>
      </c>
      <c r="B100" s="91">
        <v>83448</v>
      </c>
      <c r="C100" s="92" t="s">
        <v>174</v>
      </c>
      <c r="D100" s="52">
        <v>10</v>
      </c>
      <c r="E100" s="52" t="s">
        <v>165</v>
      </c>
      <c r="F100" s="52"/>
      <c r="G100" s="79"/>
      <c r="H100" s="80"/>
    </row>
    <row r="101" spans="1:9" ht="12.75">
      <c r="A101" s="47" t="s">
        <v>175</v>
      </c>
      <c r="B101" s="176" t="s">
        <v>176</v>
      </c>
      <c r="C101" s="176"/>
      <c r="D101" s="176"/>
      <c r="E101" s="176"/>
      <c r="F101" s="176"/>
      <c r="G101" s="176"/>
      <c r="H101" s="176"/>
      <c r="I101" s="94"/>
    </row>
    <row r="102" spans="1:8" ht="18.75" customHeight="1">
      <c r="A102" s="44" t="s">
        <v>177</v>
      </c>
      <c r="B102" s="91" t="s">
        <v>178</v>
      </c>
      <c r="C102" s="95" t="s">
        <v>179</v>
      </c>
      <c r="D102" s="52">
        <v>2</v>
      </c>
      <c r="E102" s="52" t="s">
        <v>165</v>
      </c>
      <c r="F102" s="52"/>
      <c r="G102" s="79"/>
      <c r="H102" s="80"/>
    </row>
    <row r="103" spans="1:8" ht="18.75" customHeight="1">
      <c r="A103" s="44" t="s">
        <v>180</v>
      </c>
      <c r="B103" s="91">
        <v>84032</v>
      </c>
      <c r="C103" s="95" t="s">
        <v>181</v>
      </c>
      <c r="D103" s="52">
        <v>2</v>
      </c>
      <c r="E103" s="52" t="s">
        <v>165</v>
      </c>
      <c r="F103" s="52"/>
      <c r="G103" s="79"/>
      <c r="H103" s="80"/>
    </row>
    <row r="104" spans="1:8" ht="18.75" customHeight="1">
      <c r="A104" s="44" t="s">
        <v>182</v>
      </c>
      <c r="B104" s="91">
        <v>84032</v>
      </c>
      <c r="C104" s="95" t="s">
        <v>183</v>
      </c>
      <c r="D104" s="52">
        <v>2</v>
      </c>
      <c r="E104" s="52" t="s">
        <v>165</v>
      </c>
      <c r="F104" s="52"/>
      <c r="G104" s="79"/>
      <c r="H104" s="80"/>
    </row>
    <row r="105" spans="1:8" ht="18.75" customHeight="1">
      <c r="A105" s="44" t="s">
        <v>184</v>
      </c>
      <c r="B105" s="91">
        <v>83641</v>
      </c>
      <c r="C105" s="95" t="s">
        <v>185</v>
      </c>
      <c r="D105" s="52">
        <v>3</v>
      </c>
      <c r="E105" s="52" t="s">
        <v>165</v>
      </c>
      <c r="F105" s="52"/>
      <c r="G105" s="79"/>
      <c r="H105" s="80"/>
    </row>
    <row r="106" spans="1:8" ht="24.75" customHeight="1">
      <c r="A106" s="44" t="s">
        <v>186</v>
      </c>
      <c r="B106" s="91" t="s">
        <v>187</v>
      </c>
      <c r="C106" s="95" t="s">
        <v>188</v>
      </c>
      <c r="D106" s="52">
        <v>3</v>
      </c>
      <c r="E106" s="52" t="s">
        <v>165</v>
      </c>
      <c r="F106" s="52"/>
      <c r="G106" s="79"/>
      <c r="H106" s="80"/>
    </row>
    <row r="107" spans="1:8" ht="18.75" customHeight="1">
      <c r="A107" s="44" t="s">
        <v>189</v>
      </c>
      <c r="B107" s="96" t="s">
        <v>190</v>
      </c>
      <c r="C107" s="92" t="s">
        <v>191</v>
      </c>
      <c r="D107" s="52">
        <v>3</v>
      </c>
      <c r="E107" s="52" t="s">
        <v>165</v>
      </c>
      <c r="F107" s="52"/>
      <c r="G107" s="79"/>
      <c r="H107" s="80"/>
    </row>
    <row r="108" spans="1:8" ht="24.75" customHeight="1">
      <c r="A108" s="44" t="s">
        <v>192</v>
      </c>
      <c r="B108" s="91" t="s">
        <v>193</v>
      </c>
      <c r="C108" s="95" t="s">
        <v>194</v>
      </c>
      <c r="D108" s="52">
        <v>3</v>
      </c>
      <c r="E108" s="52" t="s">
        <v>165</v>
      </c>
      <c r="F108" s="52"/>
      <c r="G108" s="79"/>
      <c r="H108" s="80"/>
    </row>
    <row r="109" spans="1:8" ht="18.75" customHeight="1">
      <c r="A109" s="44" t="s">
        <v>195</v>
      </c>
      <c r="B109" s="91" t="s">
        <v>196</v>
      </c>
      <c r="C109" s="92" t="s">
        <v>197</v>
      </c>
      <c r="D109" s="52">
        <v>10</v>
      </c>
      <c r="E109" s="52" t="s">
        <v>198</v>
      </c>
      <c r="F109" s="52"/>
      <c r="G109" s="79"/>
      <c r="H109" s="80"/>
    </row>
    <row r="110" spans="1:8" ht="18.75" customHeight="1">
      <c r="A110" s="44" t="s">
        <v>199</v>
      </c>
      <c r="B110" s="91" t="s">
        <v>200</v>
      </c>
      <c r="C110" s="95" t="s">
        <v>201</v>
      </c>
      <c r="D110" s="52">
        <v>10</v>
      </c>
      <c r="E110" s="52" t="s">
        <v>165</v>
      </c>
      <c r="F110" s="52"/>
      <c r="G110" s="79"/>
      <c r="H110" s="80"/>
    </row>
    <row r="111" spans="1:8" ht="18.75" customHeight="1">
      <c r="A111" s="44" t="s">
        <v>202</v>
      </c>
      <c r="B111" s="91" t="s">
        <v>203</v>
      </c>
      <c r="C111" s="95" t="s">
        <v>204</v>
      </c>
      <c r="D111" s="52">
        <v>20</v>
      </c>
      <c r="E111" s="52" t="s">
        <v>165</v>
      </c>
      <c r="F111" s="52"/>
      <c r="G111" s="79"/>
      <c r="H111" s="80"/>
    </row>
    <row r="112" spans="1:9" ht="12.75">
      <c r="A112" s="47" t="s">
        <v>205</v>
      </c>
      <c r="B112" s="176" t="s">
        <v>206</v>
      </c>
      <c r="C112" s="176"/>
      <c r="D112" s="176"/>
      <c r="E112" s="176"/>
      <c r="F112" s="176"/>
      <c r="G112" s="176"/>
      <c r="H112" s="176"/>
      <c r="I112" s="94"/>
    </row>
    <row r="113" spans="1:8" ht="27">
      <c r="A113" s="44" t="s">
        <v>207</v>
      </c>
      <c r="B113" s="97" t="s">
        <v>208</v>
      </c>
      <c r="C113" s="95" t="s">
        <v>209</v>
      </c>
      <c r="D113" s="52">
        <v>4</v>
      </c>
      <c r="E113" s="52" t="s">
        <v>165</v>
      </c>
      <c r="F113" s="52"/>
      <c r="G113" s="79"/>
      <c r="H113" s="80"/>
    </row>
    <row r="114" spans="1:8" ht="27">
      <c r="A114" s="44" t="s">
        <v>210</v>
      </c>
      <c r="B114" s="91" t="s">
        <v>178</v>
      </c>
      <c r="C114" s="95" t="s">
        <v>211</v>
      </c>
      <c r="D114" s="52">
        <v>4</v>
      </c>
      <c r="E114" s="52" t="s">
        <v>165</v>
      </c>
      <c r="F114" s="52"/>
      <c r="G114" s="79"/>
      <c r="H114" s="80"/>
    </row>
    <row r="115" spans="1:8" ht="18.75" customHeight="1">
      <c r="A115" s="44" t="s">
        <v>212</v>
      </c>
      <c r="B115" s="91" t="s">
        <v>213</v>
      </c>
      <c r="C115" s="95" t="s">
        <v>214</v>
      </c>
      <c r="D115" s="52">
        <v>180</v>
      </c>
      <c r="E115" s="52" t="s">
        <v>49</v>
      </c>
      <c r="F115" s="52"/>
      <c r="G115" s="79"/>
      <c r="H115" s="80"/>
    </row>
    <row r="116" spans="1:8" ht="18.75" customHeight="1">
      <c r="A116" s="44" t="s">
        <v>215</v>
      </c>
      <c r="B116" s="91" t="s">
        <v>216</v>
      </c>
      <c r="C116" s="92" t="s">
        <v>217</v>
      </c>
      <c r="D116" s="52">
        <v>6</v>
      </c>
      <c r="E116" s="52" t="s">
        <v>49</v>
      </c>
      <c r="F116" s="52"/>
      <c r="G116" s="79"/>
      <c r="H116" s="80"/>
    </row>
    <row r="117" spans="1:8" ht="18.75" customHeight="1">
      <c r="A117" s="44" t="s">
        <v>218</v>
      </c>
      <c r="B117" s="91">
        <v>55868</v>
      </c>
      <c r="C117" s="95" t="s">
        <v>219</v>
      </c>
      <c r="D117" s="52">
        <v>60</v>
      </c>
      <c r="E117" s="52" t="s">
        <v>49</v>
      </c>
      <c r="F117" s="52"/>
      <c r="G117" s="79"/>
      <c r="H117" s="80"/>
    </row>
    <row r="118" spans="1:8" ht="18.75" customHeight="1">
      <c r="A118" s="44" t="s">
        <v>220</v>
      </c>
      <c r="B118" s="91">
        <v>1883</v>
      </c>
      <c r="C118" s="92" t="s">
        <v>221</v>
      </c>
      <c r="D118" s="52">
        <v>3</v>
      </c>
      <c r="E118" s="52" t="s">
        <v>165</v>
      </c>
      <c r="F118" s="52"/>
      <c r="G118" s="79"/>
      <c r="H118" s="80"/>
    </row>
    <row r="119" spans="1:8" ht="18.75" customHeight="1">
      <c r="A119" s="44" t="s">
        <v>222</v>
      </c>
      <c r="B119" s="91" t="s">
        <v>223</v>
      </c>
      <c r="C119" s="95" t="s">
        <v>224</v>
      </c>
      <c r="D119" s="52">
        <v>4</v>
      </c>
      <c r="E119" s="52" t="s">
        <v>165</v>
      </c>
      <c r="F119" s="52"/>
      <c r="G119" s="79"/>
      <c r="H119" s="80"/>
    </row>
    <row r="120" spans="1:8" ht="18.75" customHeight="1">
      <c r="A120" s="44" t="s">
        <v>225</v>
      </c>
      <c r="B120" s="91" t="s">
        <v>223</v>
      </c>
      <c r="C120" s="95" t="s">
        <v>226</v>
      </c>
      <c r="D120" s="52">
        <v>4</v>
      </c>
      <c r="E120" s="52" t="s">
        <v>165</v>
      </c>
      <c r="F120" s="52"/>
      <c r="G120" s="79"/>
      <c r="H120" s="80"/>
    </row>
    <row r="121" spans="1:9" ht="12.75">
      <c r="A121" s="47" t="s">
        <v>227</v>
      </c>
      <c r="B121" s="176" t="s">
        <v>228</v>
      </c>
      <c r="C121" s="176"/>
      <c r="D121" s="176"/>
      <c r="E121" s="176"/>
      <c r="F121" s="176"/>
      <c r="G121" s="176"/>
      <c r="H121" s="176"/>
      <c r="I121" s="94"/>
    </row>
    <row r="122" spans="1:8" ht="18.75" customHeight="1">
      <c r="A122" s="44" t="s">
        <v>229</v>
      </c>
      <c r="B122" s="91">
        <v>83489</v>
      </c>
      <c r="C122" s="95" t="s">
        <v>230</v>
      </c>
      <c r="D122" s="52">
        <v>1</v>
      </c>
      <c r="E122" s="52" t="s">
        <v>165</v>
      </c>
      <c r="F122" s="52"/>
      <c r="G122" s="79"/>
      <c r="H122" s="80"/>
    </row>
    <row r="123" spans="1:8" ht="18.75" customHeight="1">
      <c r="A123" s="44" t="s">
        <v>231</v>
      </c>
      <c r="B123" s="91" t="s">
        <v>232</v>
      </c>
      <c r="C123" s="95" t="s">
        <v>233</v>
      </c>
      <c r="D123" s="52">
        <v>6</v>
      </c>
      <c r="E123" s="52" t="s">
        <v>49</v>
      </c>
      <c r="F123" s="52"/>
      <c r="G123" s="79"/>
      <c r="H123" s="80"/>
    </row>
    <row r="124" spans="1:8" ht="24.75" customHeight="1">
      <c r="A124" s="44" t="s">
        <v>234</v>
      </c>
      <c r="B124" s="91" t="s">
        <v>235</v>
      </c>
      <c r="C124" s="95" t="s">
        <v>236</v>
      </c>
      <c r="D124" s="52">
        <v>9</v>
      </c>
      <c r="E124" s="52" t="s">
        <v>165</v>
      </c>
      <c r="F124" s="52"/>
      <c r="G124" s="79"/>
      <c r="H124" s="80"/>
    </row>
    <row r="125" spans="1:8" ht="18.75" customHeight="1">
      <c r="A125" s="44" t="s">
        <v>237</v>
      </c>
      <c r="B125" s="91">
        <v>83432</v>
      </c>
      <c r="C125" s="95" t="s">
        <v>238</v>
      </c>
      <c r="D125" s="52">
        <v>70</v>
      </c>
      <c r="E125" s="52" t="s">
        <v>49</v>
      </c>
      <c r="F125" s="52"/>
      <c r="G125" s="79"/>
      <c r="H125" s="80"/>
    </row>
    <row r="126" spans="1:8" ht="18.75" customHeight="1">
      <c r="A126" s="44" t="s">
        <v>239</v>
      </c>
      <c r="B126" s="91">
        <v>72252</v>
      </c>
      <c r="C126" s="95" t="s">
        <v>240</v>
      </c>
      <c r="D126" s="52">
        <v>50</v>
      </c>
      <c r="E126" s="52" t="s">
        <v>49</v>
      </c>
      <c r="F126" s="52"/>
      <c r="G126" s="79"/>
      <c r="H126" s="80"/>
    </row>
    <row r="127" spans="1:8" ht="18.75" customHeight="1">
      <c r="A127" s="44" t="s">
        <v>241</v>
      </c>
      <c r="B127" s="91">
        <v>72255</v>
      </c>
      <c r="C127" s="95" t="s">
        <v>242</v>
      </c>
      <c r="D127" s="52">
        <v>10</v>
      </c>
      <c r="E127" s="52" t="s">
        <v>49</v>
      </c>
      <c r="F127" s="52"/>
      <c r="G127" s="79"/>
      <c r="H127" s="80"/>
    </row>
    <row r="128" spans="1:8" ht="18.75" customHeight="1">
      <c r="A128" s="44" t="s">
        <v>243</v>
      </c>
      <c r="B128" s="96" t="s">
        <v>190</v>
      </c>
      <c r="C128" s="92" t="s">
        <v>244</v>
      </c>
      <c r="D128" s="52">
        <v>3</v>
      </c>
      <c r="E128" s="52" t="s">
        <v>165</v>
      </c>
      <c r="F128" s="52"/>
      <c r="G128" s="79"/>
      <c r="H128" s="80"/>
    </row>
    <row r="129" spans="1:9" ht="12.75">
      <c r="A129" s="47" t="s">
        <v>245</v>
      </c>
      <c r="B129" s="176" t="s">
        <v>246</v>
      </c>
      <c r="C129" s="176"/>
      <c r="D129" s="176"/>
      <c r="E129" s="176"/>
      <c r="F129" s="176"/>
      <c r="G129" s="176"/>
      <c r="H129" s="176"/>
      <c r="I129" s="94"/>
    </row>
    <row r="130" spans="1:8" ht="12.75">
      <c r="A130" s="98" t="s">
        <v>247</v>
      </c>
      <c r="B130" s="99" t="s">
        <v>248</v>
      </c>
      <c r="C130" s="100" t="s">
        <v>249</v>
      </c>
      <c r="D130" s="101">
        <v>1</v>
      </c>
      <c r="E130" s="101" t="s">
        <v>165</v>
      </c>
      <c r="F130" s="101"/>
      <c r="G130" s="99"/>
      <c r="H130" s="102"/>
    </row>
    <row r="131" spans="1:8" ht="12.75">
      <c r="A131" s="103" t="s">
        <v>250</v>
      </c>
      <c r="B131" s="171" t="s">
        <v>251</v>
      </c>
      <c r="C131" s="171"/>
      <c r="D131" s="171"/>
      <c r="E131" s="171"/>
      <c r="F131" s="171"/>
      <c r="G131" s="171"/>
      <c r="H131" s="171"/>
    </row>
    <row r="132" spans="1:8" ht="27">
      <c r="A132" s="7" t="s">
        <v>252</v>
      </c>
      <c r="B132" s="104" t="s">
        <v>253</v>
      </c>
      <c r="C132" s="105" t="s">
        <v>254</v>
      </c>
      <c r="D132" s="10">
        <v>1</v>
      </c>
      <c r="E132" s="10" t="s">
        <v>165</v>
      </c>
      <c r="F132" s="10"/>
      <c r="G132" s="10"/>
      <c r="H132" s="73"/>
    </row>
    <row r="133" spans="1:8" ht="18.75" customHeight="1">
      <c r="A133" s="12" t="s">
        <v>255</v>
      </c>
      <c r="B133" s="13" t="s">
        <v>256</v>
      </c>
      <c r="C133" s="84" t="s">
        <v>257</v>
      </c>
      <c r="D133" s="15">
        <v>1</v>
      </c>
      <c r="E133" s="15" t="s">
        <v>165</v>
      </c>
      <c r="F133" s="15"/>
      <c r="G133" s="15"/>
      <c r="H133" s="83"/>
    </row>
    <row r="134" spans="1:8" ht="18.75" customHeight="1">
      <c r="A134" s="12" t="s">
        <v>258</v>
      </c>
      <c r="B134" s="13" t="s">
        <v>259</v>
      </c>
      <c r="C134" s="84" t="s">
        <v>260</v>
      </c>
      <c r="D134" s="15">
        <v>4</v>
      </c>
      <c r="E134" s="15" t="s">
        <v>165</v>
      </c>
      <c r="F134" s="15"/>
      <c r="G134" s="15"/>
      <c r="H134" s="83"/>
    </row>
    <row r="135" spans="1:8" ht="18.75" customHeight="1">
      <c r="A135" s="44" t="s">
        <v>261</v>
      </c>
      <c r="B135" s="91">
        <v>83448</v>
      </c>
      <c r="C135" s="92" t="s">
        <v>262</v>
      </c>
      <c r="D135" s="52">
        <v>1</v>
      </c>
      <c r="E135" s="52" t="s">
        <v>165</v>
      </c>
      <c r="F135" s="52"/>
      <c r="G135" s="79"/>
      <c r="H135" s="80"/>
    </row>
    <row r="136" spans="1:8" ht="25.5" customHeight="1">
      <c r="A136" s="160" t="s">
        <v>263</v>
      </c>
      <c r="B136" s="161" t="s">
        <v>190</v>
      </c>
      <c r="C136" s="162" t="s">
        <v>264</v>
      </c>
      <c r="D136" s="163">
        <v>4</v>
      </c>
      <c r="E136" s="163" t="s">
        <v>165</v>
      </c>
      <c r="F136" s="163"/>
      <c r="G136" s="163"/>
      <c r="H136" s="164"/>
    </row>
    <row r="137" spans="1:8" ht="18.75" customHeight="1">
      <c r="A137" s="18" t="s">
        <v>265</v>
      </c>
      <c r="B137" s="106" t="s">
        <v>190</v>
      </c>
      <c r="C137" s="107" t="s">
        <v>266</v>
      </c>
      <c r="D137" s="58">
        <v>9</v>
      </c>
      <c r="E137" s="58" t="s">
        <v>165</v>
      </c>
      <c r="F137" s="58"/>
      <c r="G137" s="58"/>
      <c r="H137" s="108"/>
    </row>
    <row r="138" spans="1:9" ht="12.75">
      <c r="A138" s="109" t="s">
        <v>267</v>
      </c>
      <c r="B138" s="172" t="s">
        <v>268</v>
      </c>
      <c r="C138" s="172"/>
      <c r="D138" s="172"/>
      <c r="E138" s="172"/>
      <c r="F138" s="172"/>
      <c r="G138" s="172"/>
      <c r="H138" s="172"/>
      <c r="I138" s="94"/>
    </row>
    <row r="139" spans="1:8" ht="18.75" customHeight="1">
      <c r="A139" s="44" t="s">
        <v>269</v>
      </c>
      <c r="B139" s="91" t="s">
        <v>216</v>
      </c>
      <c r="C139" s="92" t="s">
        <v>217</v>
      </c>
      <c r="D139" s="52">
        <v>150</v>
      </c>
      <c r="E139" s="52" t="s">
        <v>49</v>
      </c>
      <c r="F139" s="52"/>
      <c r="G139" s="79"/>
      <c r="H139" s="80"/>
    </row>
    <row r="140" spans="1:8" ht="18.75" customHeight="1">
      <c r="A140" s="44" t="s">
        <v>270</v>
      </c>
      <c r="B140" s="91">
        <v>72619</v>
      </c>
      <c r="C140" s="92" t="s">
        <v>271</v>
      </c>
      <c r="D140" s="52">
        <v>50</v>
      </c>
      <c r="E140" s="52" t="s">
        <v>165</v>
      </c>
      <c r="F140" s="52"/>
      <c r="G140" s="79"/>
      <c r="H140" s="80"/>
    </row>
    <row r="141" spans="1:8" ht="18.75" customHeight="1">
      <c r="A141" s="44" t="s">
        <v>272</v>
      </c>
      <c r="B141" s="91">
        <v>11929</v>
      </c>
      <c r="C141" s="95" t="s">
        <v>273</v>
      </c>
      <c r="D141" s="52">
        <v>160</v>
      </c>
      <c r="E141" s="52" t="s">
        <v>165</v>
      </c>
      <c r="F141" s="52"/>
      <c r="G141" s="79"/>
      <c r="H141" s="80"/>
    </row>
    <row r="142" spans="1:8" ht="18.75" customHeight="1">
      <c r="A142" s="44" t="s">
        <v>274</v>
      </c>
      <c r="B142" s="91">
        <v>83424</v>
      </c>
      <c r="C142" s="95" t="s">
        <v>275</v>
      </c>
      <c r="D142" s="52">
        <v>3048</v>
      </c>
      <c r="E142" s="52" t="s">
        <v>49</v>
      </c>
      <c r="F142" s="52"/>
      <c r="G142" s="79"/>
      <c r="H142" s="80"/>
    </row>
    <row r="143" spans="1:8" ht="12.75">
      <c r="A143" s="165" t="s">
        <v>33</v>
      </c>
      <c r="B143" s="165"/>
      <c r="C143" s="165"/>
      <c r="D143" s="165"/>
      <c r="E143" s="165"/>
      <c r="F143" s="165"/>
      <c r="G143" s="165"/>
      <c r="H143" s="85">
        <f>H96+H97+H98+H99+H100+H102+H103+H104+H105+H106+H107+H108+H109+H110+H111+H113+H114+H115+H116+H117+H118+H119+H120+H122+H123+H124+H125+H126+H127+H128+H130+H132+H133+H134+H135+H136+H137+H139+H140+H141+H142</f>
        <v>0</v>
      </c>
    </row>
    <row r="144" spans="1:8" ht="12.75">
      <c r="A144" s="110"/>
      <c r="B144" s="111"/>
      <c r="C144" s="111"/>
      <c r="D144" s="111"/>
      <c r="E144" s="111"/>
      <c r="F144" s="111"/>
      <c r="G144" s="111"/>
      <c r="H144" s="35"/>
    </row>
    <row r="145" spans="1:8" ht="12.75">
      <c r="A145" s="112">
        <v>10</v>
      </c>
      <c r="B145" s="173" t="s">
        <v>276</v>
      </c>
      <c r="C145" s="173"/>
      <c r="D145" s="113"/>
      <c r="E145" s="113"/>
      <c r="F145" s="113"/>
      <c r="G145" s="113"/>
      <c r="H145" s="28"/>
    </row>
    <row r="146" spans="1:8" ht="18">
      <c r="A146" s="114" t="s">
        <v>277</v>
      </c>
      <c r="B146" s="115" t="s">
        <v>190</v>
      </c>
      <c r="C146" s="116" t="s">
        <v>278</v>
      </c>
      <c r="D146" s="117">
        <v>1</v>
      </c>
      <c r="E146" s="114" t="s">
        <v>165</v>
      </c>
      <c r="F146" s="117"/>
      <c r="G146" s="118"/>
      <c r="H146" s="119"/>
    </row>
    <row r="147" spans="1:8" ht="18.75">
      <c r="A147" s="114" t="s">
        <v>279</v>
      </c>
      <c r="B147" s="120" t="s">
        <v>190</v>
      </c>
      <c r="C147" s="121" t="s">
        <v>280</v>
      </c>
      <c r="D147" s="117">
        <v>1</v>
      </c>
      <c r="E147" s="114" t="s">
        <v>165</v>
      </c>
      <c r="F147" s="117"/>
      <c r="G147" s="118"/>
      <c r="H147" s="119"/>
    </row>
    <row r="148" spans="1:8" ht="18.75">
      <c r="A148" s="114" t="s">
        <v>281</v>
      </c>
      <c r="B148" s="120" t="s">
        <v>190</v>
      </c>
      <c r="C148" s="121" t="s">
        <v>282</v>
      </c>
      <c r="D148" s="117">
        <v>1</v>
      </c>
      <c r="E148" s="114" t="s">
        <v>165</v>
      </c>
      <c r="F148" s="117"/>
      <c r="G148" s="118"/>
      <c r="H148" s="119"/>
    </row>
    <row r="149" spans="1:8" ht="18.75">
      <c r="A149" s="114" t="s">
        <v>283</v>
      </c>
      <c r="B149" s="120" t="s">
        <v>190</v>
      </c>
      <c r="C149" s="121" t="s">
        <v>284</v>
      </c>
      <c r="D149" s="117">
        <v>1</v>
      </c>
      <c r="E149" s="114" t="s">
        <v>165</v>
      </c>
      <c r="F149" s="117"/>
      <c r="G149" s="118"/>
      <c r="H149" s="119"/>
    </row>
    <row r="150" spans="1:8" ht="12.75">
      <c r="A150" s="114"/>
      <c r="B150" s="120"/>
      <c r="C150" s="117"/>
      <c r="D150" s="117"/>
      <c r="E150" s="15"/>
      <c r="F150" s="117"/>
      <c r="G150" s="118"/>
      <c r="H150" s="119"/>
    </row>
    <row r="151" spans="1:8" ht="12.75">
      <c r="A151" s="110"/>
      <c r="B151" s="111"/>
      <c r="C151" s="111"/>
      <c r="D151" s="111"/>
      <c r="E151" s="111"/>
      <c r="F151" s="111"/>
      <c r="G151" s="111"/>
      <c r="H151" s="35"/>
    </row>
    <row r="152" spans="1:8" ht="12.75">
      <c r="A152" s="174" t="s">
        <v>33</v>
      </c>
      <c r="B152" s="174"/>
      <c r="C152" s="174"/>
      <c r="D152" s="174"/>
      <c r="E152" s="174"/>
      <c r="F152" s="174"/>
      <c r="G152" s="174"/>
      <c r="H152" s="122">
        <f>H146+H147+H148+H149</f>
        <v>0</v>
      </c>
    </row>
    <row r="153" spans="1:8" ht="12.75">
      <c r="A153" s="109">
        <v>11</v>
      </c>
      <c r="B153" s="172" t="s">
        <v>285</v>
      </c>
      <c r="C153" s="172"/>
      <c r="D153" s="172"/>
      <c r="E153" s="172"/>
      <c r="F153" s="172"/>
      <c r="G153" s="172"/>
      <c r="H153" s="172"/>
    </row>
    <row r="154" spans="1:8" ht="12.75">
      <c r="A154" s="44" t="s">
        <v>277</v>
      </c>
      <c r="B154" s="91">
        <v>9537</v>
      </c>
      <c r="C154" s="92" t="s">
        <v>286</v>
      </c>
      <c r="D154" s="52">
        <v>300</v>
      </c>
      <c r="E154" s="52" t="s">
        <v>15</v>
      </c>
      <c r="F154" s="52"/>
      <c r="G154" s="79"/>
      <c r="H154" s="80"/>
    </row>
    <row r="155" spans="1:8" ht="12.75">
      <c r="A155" s="165" t="s">
        <v>33</v>
      </c>
      <c r="B155" s="165"/>
      <c r="C155" s="165"/>
      <c r="D155" s="165"/>
      <c r="E155" s="165"/>
      <c r="F155" s="165"/>
      <c r="G155" s="165"/>
      <c r="H155" s="85">
        <f>H154</f>
        <v>0</v>
      </c>
    </row>
    <row r="156" spans="1:9" ht="12.75">
      <c r="A156" s="166"/>
      <c r="B156" s="166"/>
      <c r="C156" s="166"/>
      <c r="D156" s="166"/>
      <c r="E156" s="166"/>
      <c r="F156" s="166"/>
      <c r="G156" s="166"/>
      <c r="H156" s="166"/>
      <c r="I156" s="94"/>
    </row>
    <row r="157" spans="1:8" ht="12.75">
      <c r="A157" s="167" t="s">
        <v>287</v>
      </c>
      <c r="B157" s="167"/>
      <c r="C157" s="167"/>
      <c r="D157" s="167"/>
      <c r="E157" s="167"/>
      <c r="F157" s="167"/>
      <c r="G157" s="167"/>
      <c r="H157" s="123">
        <f>H17+H23+H59+H64+H70+H75+H81+H92+H143+H152+H155</f>
        <v>0</v>
      </c>
    </row>
    <row r="158" spans="1:8" ht="12.75">
      <c r="A158" s="124"/>
      <c r="B158" s="125"/>
      <c r="C158" s="125"/>
      <c r="D158" s="125"/>
      <c r="E158" s="125"/>
      <c r="F158" s="125"/>
      <c r="G158" s="125"/>
      <c r="H158" s="126"/>
    </row>
    <row r="159" spans="1:8" ht="12.75">
      <c r="A159" s="127"/>
      <c r="B159" s="128"/>
      <c r="C159" s="128"/>
      <c r="D159" s="128"/>
      <c r="E159" s="128"/>
      <c r="F159" s="128"/>
      <c r="G159" s="128"/>
      <c r="H159" s="129"/>
    </row>
    <row r="160" spans="1:8" ht="12.75">
      <c r="A160" s="130" t="s">
        <v>288</v>
      </c>
      <c r="B160" s="168"/>
      <c r="C160" s="168"/>
      <c r="D160" s="168"/>
      <c r="E160" s="132"/>
      <c r="F160" s="132"/>
      <c r="G160" s="132"/>
      <c r="H160" s="133"/>
    </row>
    <row r="161" spans="1:8" ht="12.75">
      <c r="A161" s="130"/>
      <c r="B161" s="131"/>
      <c r="C161" s="131"/>
      <c r="D161" s="131"/>
      <c r="E161" s="132"/>
      <c r="F161" s="132"/>
      <c r="G161" s="132"/>
      <c r="H161" s="133"/>
    </row>
    <row r="162" spans="1:8" ht="12.75">
      <c r="A162" s="130"/>
      <c r="B162" s="132"/>
      <c r="C162" s="132"/>
      <c r="D162" s="132"/>
      <c r="E162" s="132"/>
      <c r="F162" s="132"/>
      <c r="G162" s="132"/>
      <c r="H162" s="133"/>
    </row>
    <row r="163" spans="1:8" ht="12.75">
      <c r="A163" s="169"/>
      <c r="B163" s="169"/>
      <c r="C163" s="169"/>
      <c r="D163" s="169"/>
      <c r="E163" s="169"/>
      <c r="F163" s="169"/>
      <c r="G163" s="169"/>
      <c r="H163" s="169"/>
    </row>
    <row r="164" spans="1:8" ht="12.75">
      <c r="A164" s="170"/>
      <c r="B164" s="170"/>
      <c r="C164" s="170"/>
      <c r="D164" s="170"/>
      <c r="E164" s="170"/>
      <c r="F164" s="170"/>
      <c r="G164" s="170"/>
      <c r="H164" s="170"/>
    </row>
  </sheetData>
  <sheetProtection selectLockedCells="1" selectUnlockedCells="1"/>
  <mergeCells count="58">
    <mergeCell ref="A1:H1"/>
    <mergeCell ref="A2:H2"/>
    <mergeCell ref="A4:H4"/>
    <mergeCell ref="A5:A6"/>
    <mergeCell ref="B5:B6"/>
    <mergeCell ref="C5:C6"/>
    <mergeCell ref="D5:D6"/>
    <mergeCell ref="E5:E6"/>
    <mergeCell ref="F5:G5"/>
    <mergeCell ref="H5:H6"/>
    <mergeCell ref="A7:H7"/>
    <mergeCell ref="B8:H8"/>
    <mergeCell ref="A17:G17"/>
    <mergeCell ref="B19:H19"/>
    <mergeCell ref="A23:G23"/>
    <mergeCell ref="B25:H25"/>
    <mergeCell ref="B26:H26"/>
    <mergeCell ref="B27:H27"/>
    <mergeCell ref="B35:H35"/>
    <mergeCell ref="B41:H41"/>
    <mergeCell ref="B43:H43"/>
    <mergeCell ref="B44:H44"/>
    <mergeCell ref="B48:H48"/>
    <mergeCell ref="B54:H54"/>
    <mergeCell ref="A59:G59"/>
    <mergeCell ref="A60:H60"/>
    <mergeCell ref="B61:H61"/>
    <mergeCell ref="A64:G64"/>
    <mergeCell ref="A65:H65"/>
    <mergeCell ref="B66:H66"/>
    <mergeCell ref="A70:G70"/>
    <mergeCell ref="B72:H72"/>
    <mergeCell ref="A75:G75"/>
    <mergeCell ref="A76:H76"/>
    <mergeCell ref="B77:H77"/>
    <mergeCell ref="A81:G81"/>
    <mergeCell ref="A82:H82"/>
    <mergeCell ref="B83:H83"/>
    <mergeCell ref="A92:G92"/>
    <mergeCell ref="A93:H93"/>
    <mergeCell ref="B94:H94"/>
    <mergeCell ref="B95:H95"/>
    <mergeCell ref="B101:H101"/>
    <mergeCell ref="B112:H112"/>
    <mergeCell ref="B121:H121"/>
    <mergeCell ref="B129:H129"/>
    <mergeCell ref="B131:H131"/>
    <mergeCell ref="B138:H138"/>
    <mergeCell ref="A143:G143"/>
    <mergeCell ref="B145:C145"/>
    <mergeCell ref="A152:G152"/>
    <mergeCell ref="B153:H153"/>
    <mergeCell ref="A155:G155"/>
    <mergeCell ref="A156:H156"/>
    <mergeCell ref="A157:G157"/>
    <mergeCell ref="B160:D160"/>
    <mergeCell ref="A163:H163"/>
    <mergeCell ref="A164:H164"/>
  </mergeCells>
  <printOptions horizontalCentered="1" verticalCentered="1"/>
  <pageMargins left="0.25" right="0.25" top="0.75" bottom="0.75" header="0.5118055555555555" footer="0.3"/>
  <pageSetup horizontalDpi="300" verticalDpi="300" orientation="landscape" paperSize="9" r:id="rId2"/>
  <headerFooter alignWithMargins="0">
    <oddFooter>&amp;C&amp;5&amp;Z&amp;F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Normal="110" zoomScaleSheetLayoutView="100" zoomScalePageLayoutView="0" workbookViewId="0" topLeftCell="C1">
      <selection activeCell="J26" sqref="J26"/>
    </sheetView>
  </sheetViews>
  <sheetFormatPr defaultColWidth="9.140625" defaultRowHeight="12.75"/>
  <cols>
    <col min="2" max="2" width="24.8515625" style="0" customWidth="1"/>
    <col min="3" max="3" width="13.8515625" style="0" customWidth="1"/>
    <col min="4" max="4" width="9.28125" style="0" customWidth="1"/>
    <col min="5" max="7" width="10.8515625" style="0" customWidth="1"/>
    <col min="8" max="8" width="11.8515625" style="0" customWidth="1"/>
    <col min="9" max="9" width="12.421875" style="0" customWidth="1"/>
    <col min="10" max="10" width="10.28125" style="0" customWidth="1"/>
  </cols>
  <sheetData>
    <row r="1" spans="1:10" ht="12.75">
      <c r="A1" s="134"/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2.7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2.75">
      <c r="A3" s="134"/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2.75">
      <c r="A4" s="134"/>
      <c r="B4" s="192" t="s">
        <v>289</v>
      </c>
      <c r="C4" s="192"/>
      <c r="D4" s="192"/>
      <c r="E4" s="192"/>
      <c r="F4" s="192"/>
      <c r="G4" s="192"/>
      <c r="H4" s="192"/>
      <c r="I4" s="192"/>
      <c r="J4" s="134"/>
    </row>
    <row r="5" spans="1:10" ht="13.5" customHeight="1">
      <c r="A5" s="134"/>
      <c r="B5" s="193" t="str">
        <f>ORÇAMENTO!A2</f>
        <v>Obra: QUALIFICAÇÃO DO MERCADO PÚBLICO CENTRAL - Instalação de Subestação em Cublico de Alvenaria</v>
      </c>
      <c r="C5" s="193"/>
      <c r="D5" s="193"/>
      <c r="E5" s="193"/>
      <c r="F5" s="193"/>
      <c r="G5" s="193"/>
      <c r="H5" s="193"/>
      <c r="I5" s="193"/>
      <c r="J5" s="134"/>
    </row>
    <row r="6" spans="1:10" ht="12.75">
      <c r="A6" s="134"/>
      <c r="B6" s="135" t="s">
        <v>290</v>
      </c>
      <c r="C6" s="136" t="s">
        <v>291</v>
      </c>
      <c r="D6" s="137" t="s">
        <v>292</v>
      </c>
      <c r="E6" s="137" t="s">
        <v>293</v>
      </c>
      <c r="F6" s="137" t="s">
        <v>294</v>
      </c>
      <c r="G6" s="137" t="s">
        <v>295</v>
      </c>
      <c r="H6" s="137" t="s">
        <v>296</v>
      </c>
      <c r="I6" s="138" t="s">
        <v>297</v>
      </c>
      <c r="J6" s="134"/>
    </row>
    <row r="7" spans="1:10" ht="12.75">
      <c r="A7" s="134"/>
      <c r="B7" s="139" t="str">
        <f>ORÇAMENTO!B8</f>
        <v>SERVIÇOS INICIAIS</v>
      </c>
      <c r="C7" s="140">
        <f>ORÇAMENTO!H17</f>
        <v>0</v>
      </c>
      <c r="D7" s="141"/>
      <c r="E7" s="142"/>
      <c r="F7" s="142"/>
      <c r="G7" s="142"/>
      <c r="H7" s="142"/>
      <c r="I7" s="143">
        <f>D7</f>
        <v>0</v>
      </c>
      <c r="J7" s="134"/>
    </row>
    <row r="8" spans="1:10" ht="12.75">
      <c r="A8" s="134"/>
      <c r="B8" s="139" t="str">
        <f>ORÇAMENTO!B19</f>
        <v>MOVIMENTAÇÃO DE TERRA</v>
      </c>
      <c r="C8" s="140">
        <f>ORÇAMENTO!H23</f>
        <v>0</v>
      </c>
      <c r="D8" s="141"/>
      <c r="E8" s="142"/>
      <c r="F8" s="142"/>
      <c r="G8" s="142"/>
      <c r="H8" s="142"/>
      <c r="I8" s="143">
        <f>D7+D8</f>
        <v>0</v>
      </c>
      <c r="J8" s="134"/>
    </row>
    <row r="9" spans="1:10" ht="12.75">
      <c r="A9" s="134"/>
      <c r="B9" s="139" t="str">
        <f>ORÇAMENTO!B25</f>
        <v>ELEMENTOS ESTRUTURAIS</v>
      </c>
      <c r="C9" s="140">
        <f>ORÇAMENTO!H59</f>
        <v>0</v>
      </c>
      <c r="D9" s="141"/>
      <c r="E9" s="142"/>
      <c r="F9" s="142"/>
      <c r="G9" s="142"/>
      <c r="H9" s="142"/>
      <c r="I9" s="143">
        <f aca="true" t="shared" si="0" ref="I9:I17">I8+D9</f>
        <v>0</v>
      </c>
      <c r="J9" s="134"/>
    </row>
    <row r="10" spans="1:11" ht="12.75">
      <c r="A10" s="134"/>
      <c r="B10" s="144" t="s">
        <v>112</v>
      </c>
      <c r="C10" s="140">
        <f>ORÇAMENTO!H64</f>
        <v>0</v>
      </c>
      <c r="D10" s="141"/>
      <c r="E10" s="142"/>
      <c r="F10" s="142"/>
      <c r="G10" s="142"/>
      <c r="H10" s="142"/>
      <c r="I10" s="143">
        <f t="shared" si="0"/>
        <v>0</v>
      </c>
      <c r="J10" s="134"/>
      <c r="K10" s="145"/>
    </row>
    <row r="11" spans="1:10" ht="12.75">
      <c r="A11" s="134"/>
      <c r="B11" s="144" t="s">
        <v>117</v>
      </c>
      <c r="C11" s="140">
        <f>ORÇAMENTO!H70</f>
        <v>0</v>
      </c>
      <c r="D11" s="141"/>
      <c r="E11" s="142"/>
      <c r="F11" s="142"/>
      <c r="G11" s="142"/>
      <c r="H11" s="142"/>
      <c r="I11" s="143">
        <f t="shared" si="0"/>
        <v>0</v>
      </c>
      <c r="J11" s="134"/>
    </row>
    <row r="12" spans="1:10" ht="12.75">
      <c r="A12" s="134"/>
      <c r="B12" s="144" t="s">
        <v>298</v>
      </c>
      <c r="C12" s="140">
        <f>ORÇAMENTO!H75</f>
        <v>0</v>
      </c>
      <c r="D12" s="141"/>
      <c r="E12" s="142"/>
      <c r="F12" s="142"/>
      <c r="G12" s="142"/>
      <c r="H12" s="142"/>
      <c r="I12" s="143">
        <f t="shared" si="0"/>
        <v>0</v>
      </c>
      <c r="J12" s="134"/>
    </row>
    <row r="13" spans="1:10" ht="12.75">
      <c r="A13" s="134"/>
      <c r="B13" s="144" t="s">
        <v>131</v>
      </c>
      <c r="C13" s="140">
        <f>ORÇAMENTO!H81</f>
        <v>0</v>
      </c>
      <c r="D13" s="141"/>
      <c r="E13" s="142"/>
      <c r="F13" s="142"/>
      <c r="G13" s="142"/>
      <c r="H13" s="142"/>
      <c r="I13" s="143">
        <f t="shared" si="0"/>
        <v>0</v>
      </c>
      <c r="J13" s="134"/>
    </row>
    <row r="14" spans="1:10" ht="12.75">
      <c r="A14" s="134"/>
      <c r="B14" s="144" t="s">
        <v>141</v>
      </c>
      <c r="C14" s="140">
        <f>ORÇAMENTO!H92</f>
        <v>0</v>
      </c>
      <c r="D14" s="141"/>
      <c r="E14" s="142"/>
      <c r="F14" s="142"/>
      <c r="G14" s="142"/>
      <c r="H14" s="142"/>
      <c r="I14" s="143">
        <f t="shared" si="0"/>
        <v>0</v>
      </c>
      <c r="J14" s="134"/>
    </row>
    <row r="15" spans="1:10" ht="12.75">
      <c r="A15" s="134"/>
      <c r="B15" s="144" t="s">
        <v>299</v>
      </c>
      <c r="C15" s="140">
        <f>ORÇAMENTO!H143</f>
        <v>0</v>
      </c>
      <c r="D15" s="141"/>
      <c r="E15" s="142"/>
      <c r="F15" s="142"/>
      <c r="G15" s="142"/>
      <c r="H15" s="142"/>
      <c r="I15" s="143">
        <f t="shared" si="0"/>
        <v>0</v>
      </c>
      <c r="J15" s="134"/>
    </row>
    <row r="16" spans="1:10" ht="12.75">
      <c r="A16" s="134"/>
      <c r="B16" s="146" t="s">
        <v>276</v>
      </c>
      <c r="C16" s="147">
        <f>ORÇAMENTO!H152</f>
        <v>0</v>
      </c>
      <c r="D16" s="141"/>
      <c r="E16" s="148"/>
      <c r="F16" s="148"/>
      <c r="G16" s="148"/>
      <c r="H16" s="148"/>
      <c r="I16" s="149">
        <f t="shared" si="0"/>
        <v>0</v>
      </c>
      <c r="J16" s="134"/>
    </row>
    <row r="17" spans="1:10" ht="12.75">
      <c r="A17" s="134"/>
      <c r="B17" s="146" t="s">
        <v>285</v>
      </c>
      <c r="C17" s="147">
        <f>ORÇAMENTO!H155</f>
        <v>0</v>
      </c>
      <c r="D17" s="150"/>
      <c r="E17" s="148"/>
      <c r="F17" s="148"/>
      <c r="G17" s="148"/>
      <c r="H17" s="148"/>
      <c r="I17" s="149">
        <f t="shared" si="0"/>
        <v>0</v>
      </c>
      <c r="J17" s="134"/>
    </row>
    <row r="18" spans="1:10" ht="12.75">
      <c r="A18" s="134"/>
      <c r="B18" s="151" t="s">
        <v>287</v>
      </c>
      <c r="C18" s="152">
        <f>ORÇAMENTO!H157</f>
        <v>0</v>
      </c>
      <c r="D18" s="153">
        <v>1</v>
      </c>
      <c r="E18" s="154">
        <f>E7*C7+E8*C8+E9*C9+E12*C12</f>
        <v>0</v>
      </c>
      <c r="F18" s="154">
        <f>F9*C9+F10*C10+F12*C12+F13*C13+F15*C15</f>
        <v>0</v>
      </c>
      <c r="G18" s="154">
        <f>G9*C9+G10*C10+G11*C11+G12*C12+G13*C13+G14*C14+G15*C15</f>
        <v>0</v>
      </c>
      <c r="H18" s="154"/>
      <c r="I18" s="155">
        <f>C7+C8+C9+C10+C11+C12+C13+C14+C15+C16+C17</f>
        <v>0</v>
      </c>
      <c r="J18" s="134"/>
    </row>
    <row r="19" spans="1:10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12.75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12.75" customHeight="1">
      <c r="A21" s="134"/>
      <c r="B21" s="134"/>
      <c r="C21" s="134"/>
      <c r="D21" s="134"/>
      <c r="E21" s="134"/>
      <c r="F21" s="156"/>
      <c r="G21" s="156"/>
      <c r="H21" s="156"/>
      <c r="I21" s="134"/>
      <c r="J21" s="134"/>
    </row>
    <row r="22" spans="1:10" ht="12.75">
      <c r="A22" s="134"/>
      <c r="B22" s="134"/>
      <c r="C22" s="134"/>
      <c r="D22" s="134"/>
      <c r="E22" s="134"/>
      <c r="F22" s="156"/>
      <c r="G22" s="156"/>
      <c r="H22" s="156"/>
      <c r="I22" s="134"/>
      <c r="J22" s="134"/>
    </row>
    <row r="23" spans="1:10" ht="12.75">
      <c r="A23" s="134"/>
      <c r="B23" s="134"/>
      <c r="C23" s="134"/>
      <c r="D23" s="134"/>
      <c r="E23" s="134"/>
      <c r="F23" s="157"/>
      <c r="G23" s="157"/>
      <c r="H23" s="157"/>
      <c r="I23" s="134"/>
      <c r="J23" s="134"/>
    </row>
    <row r="24" spans="1:10" ht="12.75">
      <c r="A24" s="134"/>
      <c r="B24" s="134"/>
      <c r="C24" s="134"/>
      <c r="D24" s="134"/>
      <c r="E24" s="134"/>
      <c r="F24" s="194"/>
      <c r="G24" s="194"/>
      <c r="H24" s="194"/>
      <c r="I24" s="134"/>
      <c r="J24" s="134"/>
    </row>
    <row r="25" spans="1:10" ht="12.75">
      <c r="A25" s="134"/>
      <c r="B25" s="134"/>
      <c r="C25" s="134"/>
      <c r="D25" s="134"/>
      <c r="E25" s="134"/>
      <c r="F25" s="195"/>
      <c r="G25" s="195"/>
      <c r="H25" s="195"/>
      <c r="I25" s="134"/>
      <c r="J25" s="158"/>
    </row>
    <row r="26" spans="1:10" ht="12.75">
      <c r="A26" s="134"/>
      <c r="B26" s="134"/>
      <c r="C26" s="134"/>
      <c r="D26" s="134"/>
      <c r="E26" s="134"/>
      <c r="F26" s="134"/>
      <c r="G26" s="134"/>
      <c r="H26" s="134"/>
      <c r="I26" s="134"/>
      <c r="J26" s="159"/>
    </row>
  </sheetData>
  <sheetProtection selectLockedCells="1" selectUnlockedCells="1"/>
  <mergeCells count="4">
    <mergeCell ref="B4:I4"/>
    <mergeCell ref="B5:I5"/>
    <mergeCell ref="F24:H24"/>
    <mergeCell ref="F25:H25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r:id="rId2"/>
  <headerFooter alignWithMargins="0">
    <oddHeader>&amp;CESCRITÓRIO MODELO DE ENGENHARIA E ARQUITETURA</oddHeader>
    <oddFooter>&amp;C&amp;5&amp;Z&amp;F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camila.ferreira</cp:lastModifiedBy>
  <dcterms:created xsi:type="dcterms:W3CDTF">2015-06-25T19:57:14Z</dcterms:created>
  <dcterms:modified xsi:type="dcterms:W3CDTF">2015-06-30T18:51:18Z</dcterms:modified>
  <cp:category/>
  <cp:version/>
  <cp:contentType/>
  <cp:contentStatus/>
</cp:coreProperties>
</file>